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40009_{E167FCCE-6CAC-4374-8219-30A826378DE9}" xr6:coauthVersionLast="47" xr6:coauthVersionMax="47" xr10:uidLastSave="{00000000-0000-0000-0000-000000000000}"/>
  <bookViews>
    <workbookView xWindow="-120" yWindow="-120" windowWidth="24240" windowHeight="13140" tabRatio="891" activeTab="1"/>
  </bookViews>
  <sheets>
    <sheet name="INSTRUCTIONS" sheetId="14" r:id="rId1"/>
    <sheet name="SUMMARY" sheetId="1" r:id="rId2"/>
    <sheet name="Annual IHQ Fees" sheetId="17" r:id="rId3"/>
    <sheet name="Local Brother Dues" sheetId="15" r:id="rId4"/>
    <sheet name="Fundraising-Other Income" sheetId="3" r:id="rId5"/>
    <sheet name="Membership Fees" sheetId="2" r:id="rId6"/>
    <sheet name="Chapter Expense Worksheet" sheetId="4" r:id="rId7"/>
    <sheet name="Housing -Rent Worksheet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7" l="1"/>
  <c r="C7" i="1" l="1"/>
  <c r="C22" i="19"/>
  <c r="F22" i="19"/>
  <c r="A1" i="19"/>
  <c r="C35" i="19"/>
  <c r="F35" i="19" s="1"/>
  <c r="C77" i="4"/>
  <c r="H77" i="4" s="1"/>
  <c r="E30" i="4"/>
  <c r="E31" i="4"/>
  <c r="E32" i="4"/>
  <c r="E33" i="4"/>
  <c r="E34" i="4"/>
  <c r="E35" i="4"/>
  <c r="E36" i="4"/>
  <c r="E37" i="4"/>
  <c r="E38" i="4"/>
  <c r="E39" i="4"/>
  <c r="E40" i="4"/>
  <c r="E29" i="4"/>
  <c r="E16" i="1"/>
  <c r="C25" i="2"/>
  <c r="C17" i="2"/>
  <c r="C25" i="17"/>
  <c r="C15" i="17"/>
  <c r="C23" i="17" s="1"/>
  <c r="C18" i="17"/>
  <c r="C24" i="17" s="1"/>
  <c r="C102" i="4"/>
  <c r="C108" i="4"/>
  <c r="H108" i="4" s="1"/>
  <c r="C95" i="4"/>
  <c r="H95" i="4" s="1"/>
  <c r="C86" i="4"/>
  <c r="H86" i="4" s="1"/>
  <c r="C23" i="4"/>
  <c r="H23" i="4"/>
  <c r="H111" i="4" s="1"/>
  <c r="G10" i="1" s="1"/>
  <c r="D41" i="4"/>
  <c r="C41" i="4"/>
  <c r="E41" i="4" s="1"/>
  <c r="H41" i="4" s="1"/>
  <c r="C67" i="4"/>
  <c r="H67" i="4" s="1"/>
  <c r="C57" i="4"/>
  <c r="H57" i="4"/>
  <c r="A1" i="3"/>
  <c r="A1" i="2"/>
  <c r="A1" i="15"/>
  <c r="A1" i="4"/>
  <c r="D24" i="3"/>
  <c r="C9" i="1" s="1"/>
  <c r="C15" i="15"/>
  <c r="C19" i="15"/>
  <c r="C27" i="2" l="1"/>
  <c r="G9" i="1"/>
  <c r="C8" i="1"/>
  <c r="C12" i="1" s="1"/>
  <c r="C26" i="17"/>
  <c r="G8" i="1" s="1"/>
  <c r="G12" i="1" l="1"/>
  <c r="E15" i="1"/>
</calcChain>
</file>

<file path=xl/sharedStrings.xml><?xml version="1.0" encoding="utf-8"?>
<sst xmlns="http://schemas.openxmlformats.org/spreadsheetml/2006/main" count="293" uniqueCount="198">
  <si>
    <t># of Brothers In Chapter:</t>
  </si>
  <si>
    <t>Total Expenses:</t>
  </si>
  <si>
    <t>LEGEND:</t>
  </si>
  <si>
    <t>cells with blue fill - input data</t>
  </si>
  <si>
    <t>Other Income Estimates</t>
  </si>
  <si>
    <t>Fundraising Events:</t>
  </si>
  <si>
    <t>Date</t>
  </si>
  <si>
    <t>Event</t>
  </si>
  <si>
    <t>Income</t>
  </si>
  <si>
    <t>x</t>
  </si>
  <si>
    <t>total expected income from fundraisers:</t>
  </si>
  <si>
    <t>Other</t>
  </si>
  <si>
    <t>Costs</t>
  </si>
  <si>
    <t>*  each of these should have a detailed budget</t>
  </si>
  <si>
    <t xml:space="preserve">   totaling the cost shown here.</t>
  </si>
  <si>
    <t xml:space="preserve">   For example: pizza, plates, sodas, ice, cups, etc</t>
  </si>
  <si>
    <t>Social Budget</t>
  </si>
  <si>
    <t>Money</t>
  </si>
  <si>
    <t>Cost</t>
  </si>
  <si>
    <t>Totals:</t>
  </si>
  <si>
    <t>Total Cost for Social Budget</t>
  </si>
  <si>
    <t xml:space="preserve">   For example: band party</t>
  </si>
  <si>
    <t xml:space="preserve">         how much for band, how many people expected</t>
  </si>
  <si>
    <t xml:space="preserve">         how much charging per head, refreshments</t>
  </si>
  <si>
    <t xml:space="preserve">         security if needed, etc</t>
  </si>
  <si>
    <t>Athletics Budget</t>
  </si>
  <si>
    <t>Team</t>
  </si>
  <si>
    <t>Item</t>
  </si>
  <si>
    <t>Misc Copies throughout semester</t>
  </si>
  <si>
    <t>Misc Postage throughout semester</t>
  </si>
  <si>
    <t>Alumni Relations Budget</t>
  </si>
  <si>
    <t>Web page fees</t>
  </si>
  <si>
    <t>Semesterly Newsletter (copies/postage)</t>
  </si>
  <si>
    <t>Awards / Cups / Etc Budget</t>
  </si>
  <si>
    <t>cost of a senior cup:</t>
  </si>
  <si>
    <t># of brothers graduating this semester:</t>
  </si>
  <si>
    <t>Senior Cups</t>
  </si>
  <si>
    <t>If you need to insert rows, be sure that any/all SUM formulas contain all necessary information.</t>
  </si>
  <si>
    <t xml:space="preserve">     Otherwise, the SUMMARY tab will be inaccurate.</t>
  </si>
  <si>
    <t>PI LAMBDA PHI</t>
  </si>
  <si>
    <t>Event 1</t>
  </si>
  <si>
    <t>Event 3</t>
  </si>
  <si>
    <t>Event 4</t>
  </si>
  <si>
    <t>Event 2</t>
  </si>
  <si>
    <t>Event 5</t>
  </si>
  <si>
    <t>Event 6</t>
  </si>
  <si>
    <t>Event 7</t>
  </si>
  <si>
    <t>Event 8</t>
  </si>
  <si>
    <t>Event 9</t>
  </si>
  <si>
    <t>Item 6</t>
  </si>
  <si>
    <t>Item 7</t>
  </si>
  <si>
    <t>Item 8</t>
  </si>
  <si>
    <t>Item 9</t>
  </si>
  <si>
    <t>Item 10</t>
  </si>
  <si>
    <t>Event 10</t>
  </si>
  <si>
    <t>Event 11</t>
  </si>
  <si>
    <t>Event 12</t>
  </si>
  <si>
    <t>Team 6</t>
  </si>
  <si>
    <t>Team 7</t>
  </si>
  <si>
    <t>Chapter Awards</t>
  </si>
  <si>
    <t xml:space="preserve">Please note: numbers that already exist on template are for display purposes only.  Be sure that </t>
  </si>
  <si>
    <t xml:space="preserve">     the numbers included in your budget are accurate for each section.</t>
  </si>
  <si>
    <t>Total Per Caps:</t>
  </si>
  <si>
    <t>Total Insurance:</t>
  </si>
  <si>
    <t>New Member Program / Initiation Budget</t>
  </si>
  <si>
    <t>Estimated Dues Income:</t>
  </si>
  <si>
    <t>Estimated Dues Collectible:</t>
  </si>
  <si>
    <t>% Expected to be Uncollectible:</t>
  </si>
  <si>
    <t>Go through each tab of the spreadsheet entering appropriate information in the BLUE cells on each tab.</t>
  </si>
  <si>
    <t xml:space="preserve">     Please be sure that all totals on the summary page include the new category.</t>
  </si>
  <si>
    <t>Any added tabs/categories should be totaled and added to the "Summary" tab under income or expense.</t>
  </si>
  <si>
    <t>cells with yellow fill - formula driven</t>
  </si>
  <si>
    <t>budget - see "New Member Dues" tab</t>
  </si>
  <si>
    <t>New Member Dues/Fees Budget</t>
  </si>
  <si>
    <t>Sorority Philanthropy</t>
  </si>
  <si>
    <t>Homecoming</t>
  </si>
  <si>
    <t>Alumni Weekend</t>
  </si>
  <si>
    <t>Rush brochures</t>
  </si>
  <si>
    <t>Rush posters</t>
  </si>
  <si>
    <t>Business cards/calendar magnets</t>
  </si>
  <si>
    <t>Disposable digital cameras</t>
  </si>
  <si>
    <t>Community Service Project</t>
  </si>
  <si>
    <t>Initiation supplies</t>
  </si>
  <si>
    <t>Basic supplies (light bulbs, trash bags, etc)</t>
  </si>
  <si>
    <t>Cleaning supplies</t>
  </si>
  <si>
    <t>Yard tools/supplies</t>
  </si>
  <si>
    <t>Furniture / asset purchases (couches, grill, etc)</t>
  </si>
  <si>
    <t>Utilities</t>
  </si>
  <si>
    <t>Rush T-Shirts</t>
  </si>
  <si>
    <t>Team 1</t>
  </si>
  <si>
    <t>Team 2</t>
  </si>
  <si>
    <t>Team 3</t>
  </si>
  <si>
    <t>Team 4</t>
  </si>
  <si>
    <t>Team 5</t>
  </si>
  <si>
    <t>Annual Rate</t>
  </si>
  <si>
    <t xml:space="preserve">Annual BUDGET </t>
  </si>
  <si>
    <t>IHQ Per Caps and Risk Management Fees</t>
  </si>
  <si>
    <t>do not change this cell</t>
  </si>
  <si>
    <t>input number of active brothers at the beginning of the school year</t>
  </si>
  <si>
    <t>NOTES/Comments</t>
  </si>
  <si>
    <t>This is the additional NM Fee charged to cover expenses at the local chapter.</t>
  </si>
  <si>
    <t>Input forecasted recruitment numbers for both Fall and Spring Semester</t>
  </si>
  <si>
    <t xml:space="preserve"> </t>
  </si>
  <si>
    <t xml:space="preserve">Fall Semester NM Fees </t>
  </si>
  <si>
    <t>October 20</t>
  </si>
  <si>
    <t>Fall Semester Init Fees</t>
  </si>
  <si>
    <t>November 20</t>
  </si>
  <si>
    <t>Initiation Late Fee Assessed</t>
  </si>
  <si>
    <t>December 5</t>
  </si>
  <si>
    <t>February 20</t>
  </si>
  <si>
    <t>April 20</t>
  </si>
  <si>
    <t>May 5</t>
  </si>
  <si>
    <t>Membership Fee Due Dates</t>
  </si>
  <si>
    <t xml:space="preserve">Spring Semester NM Fees </t>
  </si>
  <si>
    <t>Spring Semester Init Fees</t>
  </si>
  <si>
    <r>
      <t xml:space="preserve">ALL NUMBERS BASED ON </t>
    </r>
    <r>
      <rPr>
        <b/>
        <u/>
        <sz val="12"/>
        <color indexed="12"/>
        <rFont val="Times New Roman"/>
        <family val="1"/>
      </rPr>
      <t>ANNUAL</t>
    </r>
    <r>
      <rPr>
        <b/>
        <sz val="12"/>
        <color indexed="10"/>
        <rFont val="Times New Roman"/>
        <family val="1"/>
      </rPr>
      <t xml:space="preserve"> AMOUNTS</t>
    </r>
  </si>
  <si>
    <t>Total Initiation Fees to collect:</t>
  </si>
  <si>
    <t>Initiation Fee per New Member Local Fees:</t>
  </si>
  <si>
    <t># of New Members expected to be Initiated annually:</t>
  </si>
  <si>
    <t># of expected New Member annually:</t>
  </si>
  <si>
    <t>New Member Local Fees:</t>
  </si>
  <si>
    <t>Ttotal New Member dues to collect:</t>
  </si>
  <si>
    <t>IHQ Initiation Fee per New Member:</t>
  </si>
  <si>
    <t>IHQ New Member Fee per Individual:</t>
  </si>
  <si>
    <t>Initiation Fee Calculation</t>
  </si>
  <si>
    <t>New Member Fee Calculation</t>
  </si>
  <si>
    <t>When calculating keep in mind most chapters do not initiate all New Members</t>
  </si>
  <si>
    <t>Total New Member and Init Fees collected from New Members</t>
  </si>
  <si>
    <t>Rush Event #1</t>
  </si>
  <si>
    <t>Rush Event #2</t>
  </si>
  <si>
    <t>Rush Event #3</t>
  </si>
  <si>
    <t>Closed Rush</t>
  </si>
  <si>
    <t>Misc Rush Expense</t>
  </si>
  <si>
    <t>This budget should be based on full year estimates</t>
  </si>
  <si>
    <t>Chapter Expense Budget</t>
  </si>
  <si>
    <t>Total Recruitment Costs</t>
  </si>
  <si>
    <t>Annual Recruitment Costs</t>
  </si>
  <si>
    <t>Item/Event</t>
  </si>
  <si>
    <t>Estimated Costs</t>
  </si>
  <si>
    <t>Total NM and Init Cost Budget:</t>
  </si>
  <si>
    <t>Total Athletics Budget:</t>
  </si>
  <si>
    <t>Estimated Profit</t>
  </si>
  <si>
    <t>Chapter Expenses</t>
  </si>
  <si>
    <t>Total House Expense Budget:</t>
  </si>
  <si>
    <t>E-Board Budget</t>
  </si>
  <si>
    <t>Total E-Board Expense Budget:</t>
  </si>
  <si>
    <t>Total Alumni Expense Budget:</t>
  </si>
  <si>
    <t>Total Local Chapter Award Expense Budget:</t>
  </si>
  <si>
    <t>House Operating  Budget</t>
  </si>
  <si>
    <t>Local Brother Dues</t>
  </si>
  <si>
    <t>Local Chapter Brother Dues</t>
  </si>
  <si>
    <t>Payments owed to IHQ or other Vendors from prior school years.</t>
  </si>
  <si>
    <t>Per Cap Total</t>
  </si>
  <si>
    <t>Risk Management Total</t>
  </si>
  <si>
    <t>Educational Assessment Fee Total</t>
  </si>
  <si>
    <t>Annual Local Dues Amt:</t>
  </si>
  <si>
    <t>enter the total dues to be collected for the full school year.</t>
  </si>
  <si>
    <t>(adjust the percentage based on chapter specific results)</t>
  </si>
  <si>
    <t>Total Local Chapter Expense Budget:</t>
  </si>
  <si>
    <t>IHQ Annual Fees</t>
  </si>
  <si>
    <t>Total Income:</t>
  </si>
  <si>
    <t>Breakeven Point</t>
  </si>
  <si>
    <t>Prior Year Expense Carryover</t>
  </si>
  <si>
    <t>Misc supplies (pens, etc)</t>
  </si>
  <si>
    <t>New Member Pins @ $3.50 each</t>
  </si>
  <si>
    <t>New Member Retreat / Camping</t>
  </si>
  <si>
    <t>Other Expenses</t>
  </si>
  <si>
    <t>IFC School Fees</t>
  </si>
  <si>
    <t>Chapter Composit</t>
  </si>
  <si>
    <t>Housing Operating Budget</t>
  </si>
  <si>
    <t>See Chapter Expense Worksheet Tab</t>
  </si>
  <si>
    <t>See Membership Fee Worksheet Tab</t>
  </si>
  <si>
    <t>See Annual IHQ Fee Worksheet Tab</t>
  </si>
  <si>
    <t>cells with yellow fill - formula driven do not change</t>
  </si>
  <si>
    <t>FINAL ANNUAL BROTHER DUES</t>
  </si>
  <si>
    <t>This tab is to determine if the proposed</t>
  </si>
  <si>
    <t>level of annual dues will meet and/or</t>
  </si>
  <si>
    <t>exceed the estimated expenses for the</t>
  </si>
  <si>
    <t>upcoming school year.</t>
  </si>
  <si>
    <t>Membership Fees Dues  Income</t>
  </si>
  <si>
    <t>Membership Fees Expense</t>
  </si>
  <si>
    <t>Fundraising/Other Income</t>
  </si>
  <si>
    <t>budget - see "Fundraising-Other Income" tab</t>
  </si>
  <si>
    <t>budget - see "Local Brother Dues" tab</t>
  </si>
  <si>
    <t>ANNUAL INCOME:</t>
  </si>
  <si>
    <t>ANNUAL EXPENSES:</t>
  </si>
  <si>
    <t>Etiquette Dinner ($10 per New Member)</t>
  </si>
  <si>
    <t>Total Other Expenses Budget:</t>
  </si>
  <si>
    <t>Costs/Expenses</t>
  </si>
  <si>
    <t>Cash taken at Event</t>
  </si>
  <si>
    <t>2021/2022 Academic Year</t>
  </si>
  <si>
    <t>2021/2022 Per Caps/per brother:</t>
  </si>
  <si>
    <t>2021/2022 Risk Management /per brother:</t>
  </si>
  <si>
    <t>2021/2022 Educational Assessment Fee per Chapter:</t>
  </si>
  <si>
    <t>Total IHQ Assessment for 2021/2022 Academic Year</t>
  </si>
  <si>
    <t>The International IHQ NM Fee per New Member.</t>
  </si>
  <si>
    <t>The International IHQ Init  Fee per New Member.</t>
  </si>
  <si>
    <t>This is the additional IHQ Init Fee charged to cover expenses at the local chapter.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</si>
</sst>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8" fontId="0" fillId="0" borderId="0" xfId="0" applyNumberFormat="1" applyFill="1" applyBorder="1"/>
    <xf numFmtId="0" fontId="0" fillId="0" borderId="0" xfId="0" applyFill="1" applyBorder="1"/>
    <xf numFmtId="0" fontId="2" fillId="0" borderId="0" xfId="0" applyFont="1"/>
    <xf numFmtId="0" fontId="3" fillId="0" borderId="1" xfId="0" applyFont="1" applyBorder="1"/>
    <xf numFmtId="0" fontId="1" fillId="0" borderId="2" xfId="0" applyFont="1" applyBorder="1"/>
    <xf numFmtId="0" fontId="2" fillId="2" borderId="3" xfId="0" applyFont="1" applyFill="1" applyBorder="1"/>
    <xf numFmtId="0" fontId="2" fillId="0" borderId="2" xfId="0" applyFont="1" applyBorder="1"/>
    <xf numFmtId="0" fontId="2" fillId="3" borderId="3" xfId="0" applyFont="1" applyFill="1" applyBorder="1"/>
    <xf numFmtId="0" fontId="1" fillId="0" borderId="4" xfId="0" applyFont="1" applyBorder="1"/>
    <xf numFmtId="0" fontId="2" fillId="0" borderId="0" xfId="0" applyFont="1" applyAlignment="1"/>
    <xf numFmtId="0" fontId="4" fillId="3" borderId="5" xfId="0" applyFont="1" applyFill="1" applyBorder="1"/>
    <xf numFmtId="0" fontId="5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8" fontId="4" fillId="2" borderId="5" xfId="0" applyNumberFormat="1" applyFont="1" applyFill="1" applyBorder="1"/>
    <xf numFmtId="8" fontId="5" fillId="0" borderId="0" xfId="0" applyNumberFormat="1" applyFont="1"/>
    <xf numFmtId="8" fontId="4" fillId="3" borderId="5" xfId="0" applyNumberFormat="1" applyFont="1" applyFill="1" applyBorder="1"/>
    <xf numFmtId="0" fontId="5" fillId="0" borderId="5" xfId="0" applyFont="1" applyBorder="1"/>
    <xf numFmtId="0" fontId="4" fillId="4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8" fontId="4" fillId="2" borderId="5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0" fontId="10" fillId="2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16" fontId="5" fillId="0" borderId="0" xfId="0" applyNumberFormat="1" applyFont="1"/>
    <xf numFmtId="0" fontId="4" fillId="2" borderId="5" xfId="0" applyFont="1" applyFill="1" applyBorder="1"/>
    <xf numFmtId="0" fontId="6" fillId="0" borderId="6" xfId="0" applyFont="1" applyBorder="1"/>
    <xf numFmtId="0" fontId="5" fillId="0" borderId="7" xfId="0" applyFont="1" applyBorder="1"/>
    <xf numFmtId="0" fontId="4" fillId="2" borderId="7" xfId="0" applyFont="1" applyFill="1" applyBorder="1"/>
    <xf numFmtId="0" fontId="4" fillId="0" borderId="7" xfId="0" applyFont="1" applyBorder="1"/>
    <xf numFmtId="0" fontId="4" fillId="3" borderId="7" xfId="0" applyFont="1" applyFill="1" applyBorder="1"/>
    <xf numFmtId="0" fontId="5" fillId="0" borderId="8" xfId="0" applyFont="1" applyBorder="1"/>
    <xf numFmtId="8" fontId="4" fillId="0" borderId="0" xfId="0" applyNumberFormat="1" applyFont="1"/>
    <xf numFmtId="0" fontId="8" fillId="0" borderId="0" xfId="0" applyFont="1"/>
    <xf numFmtId="8" fontId="5" fillId="0" borderId="0" xfId="0" applyNumberFormat="1" applyFont="1" applyFill="1"/>
    <xf numFmtId="0" fontId="5" fillId="0" borderId="9" xfId="0" applyFont="1" applyFill="1" applyBorder="1"/>
    <xf numFmtId="8" fontId="5" fillId="0" borderId="10" xfId="0" applyNumberFormat="1" applyFont="1" applyFill="1" applyBorder="1"/>
    <xf numFmtId="0" fontId="5" fillId="0" borderId="0" xfId="0" applyFont="1" applyFill="1" applyBorder="1"/>
    <xf numFmtId="8" fontId="5" fillId="0" borderId="11" xfId="0" applyNumberFormat="1" applyFont="1" applyFill="1" applyBorder="1"/>
    <xf numFmtId="0" fontId="5" fillId="2" borderId="0" xfId="0" applyFont="1" applyFill="1" applyBorder="1"/>
    <xf numFmtId="8" fontId="5" fillId="2" borderId="11" xfId="0" applyNumberFormat="1" applyFont="1" applyFill="1" applyBorder="1"/>
    <xf numFmtId="0" fontId="5" fillId="3" borderId="0" xfId="0" applyFont="1" applyFill="1" applyBorder="1"/>
    <xf numFmtId="8" fontId="5" fillId="3" borderId="11" xfId="0" applyNumberFormat="1" applyFont="1" applyFill="1" applyBorder="1"/>
    <xf numFmtId="0" fontId="5" fillId="0" borderId="12" xfId="0" applyFont="1" applyFill="1" applyBorder="1"/>
    <xf numFmtId="8" fontId="5" fillId="0" borderId="13" xfId="0" applyNumberFormat="1" applyFont="1" applyFill="1" applyBorder="1"/>
    <xf numFmtId="8" fontId="4" fillId="0" borderId="0" xfId="0" applyNumberFormat="1" applyFont="1" applyFill="1" applyBorder="1"/>
    <xf numFmtId="8" fontId="4" fillId="0" borderId="0" xfId="0" applyNumberFormat="1" applyFont="1" applyFill="1"/>
    <xf numFmtId="0" fontId="4" fillId="0" borderId="6" xfId="0" applyFont="1" applyBorder="1"/>
    <xf numFmtId="0" fontId="4" fillId="0" borderId="9" xfId="0" applyFont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right"/>
    </xf>
    <xf numFmtId="0" fontId="4" fillId="0" borderId="8" xfId="0" applyFont="1" applyBorder="1"/>
    <xf numFmtId="0" fontId="4" fillId="0" borderId="12" xfId="0" applyFont="1" applyBorder="1" applyAlignment="1">
      <alignment horizontal="right"/>
    </xf>
    <xf numFmtId="8" fontId="4" fillId="3" borderId="15" xfId="0" applyNumberFormat="1" applyFont="1" applyFill="1" applyBorder="1"/>
    <xf numFmtId="0" fontId="5" fillId="0" borderId="13" xfId="0" applyFont="1" applyBorder="1"/>
    <xf numFmtId="0" fontId="5" fillId="0" borderId="7" xfId="0" applyFont="1" applyFill="1" applyBorder="1"/>
    <xf numFmtId="0" fontId="5" fillId="0" borderId="11" xfId="0" applyFont="1" applyFill="1" applyBorder="1"/>
    <xf numFmtId="0" fontId="5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1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8" fontId="9" fillId="4" borderId="5" xfId="0" applyNumberFormat="1" applyFont="1" applyFill="1" applyBorder="1"/>
    <xf numFmtId="0" fontId="5" fillId="2" borderId="16" xfId="0" applyFont="1" applyFill="1" applyBorder="1"/>
    <xf numFmtId="8" fontId="4" fillId="2" borderId="16" xfId="0" applyNumberFormat="1" applyFont="1" applyFill="1" applyBorder="1"/>
    <xf numFmtId="0" fontId="5" fillId="5" borderId="6" xfId="0" applyFont="1" applyFill="1" applyBorder="1"/>
    <xf numFmtId="0" fontId="5" fillId="5" borderId="9" xfId="0" applyFont="1" applyFill="1" applyBorder="1"/>
    <xf numFmtId="0" fontId="4" fillId="5" borderId="10" xfId="0" applyFont="1" applyFill="1" applyBorder="1" applyAlignment="1">
      <alignment horizontal="center"/>
    </xf>
    <xf numFmtId="0" fontId="4" fillId="5" borderId="7" xfId="0" applyFont="1" applyFill="1" applyBorder="1"/>
    <xf numFmtId="0" fontId="5" fillId="5" borderId="0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8" fontId="4" fillId="5" borderId="12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8" fontId="4" fillId="5" borderId="18" xfId="0" applyNumberFormat="1" applyFont="1" applyFill="1" applyBorder="1" applyAlignment="1">
      <alignment horizontal="center"/>
    </xf>
    <xf numFmtId="0" fontId="4" fillId="0" borderId="7" xfId="0" applyFont="1" applyFill="1" applyBorder="1"/>
    <xf numFmtId="8" fontId="4" fillId="2" borderId="19" xfId="0" applyNumberFormat="1" applyFont="1" applyFill="1" applyBorder="1"/>
    <xf numFmtId="8" fontId="4" fillId="2" borderId="3" xfId="0" applyNumberFormat="1" applyFont="1" applyFill="1" applyBorder="1"/>
    <xf numFmtId="8" fontId="4" fillId="3" borderId="3" xfId="0" applyNumberFormat="1" applyFont="1" applyFill="1" applyBorder="1"/>
    <xf numFmtId="0" fontId="4" fillId="0" borderId="12" xfId="0" applyFont="1" applyFill="1" applyBorder="1" applyAlignment="1">
      <alignment horizontal="right"/>
    </xf>
    <xf numFmtId="8" fontId="4" fillId="3" borderId="20" xfId="0" applyNumberFormat="1" applyFont="1" applyFill="1" applyBorder="1"/>
    <xf numFmtId="0" fontId="4" fillId="5" borderId="21" xfId="0" applyFont="1" applyFill="1" applyBorder="1"/>
    <xf numFmtId="0" fontId="5" fillId="0" borderId="12" xfId="0" applyFont="1" applyBorder="1"/>
    <xf numFmtId="0" fontId="4" fillId="0" borderId="6" xfId="0" applyFont="1" applyBorder="1" applyAlignment="1">
      <alignment horizontal="right"/>
    </xf>
    <xf numFmtId="8" fontId="4" fillId="2" borderId="14" xfId="0" applyNumberFormat="1" applyFont="1" applyFill="1" applyBorder="1" applyAlignment="1">
      <alignment horizontal="center"/>
    </xf>
    <xf numFmtId="0" fontId="5" fillId="0" borderId="14" xfId="0" applyFont="1" applyBorder="1"/>
    <xf numFmtId="0" fontId="4" fillId="0" borderId="22" xfId="0" applyFont="1" applyFill="1" applyBorder="1"/>
    <xf numFmtId="0" fontId="4" fillId="0" borderId="8" xfId="0" applyFont="1" applyBorder="1" applyAlignment="1">
      <alignment horizontal="right"/>
    </xf>
    <xf numFmtId="8" fontId="4" fillId="3" borderId="15" xfId="0" applyNumberFormat="1" applyFont="1" applyFill="1" applyBorder="1" applyAlignment="1">
      <alignment horizontal="center"/>
    </xf>
    <xf numFmtId="0" fontId="5" fillId="0" borderId="13" xfId="0" applyFont="1" applyFill="1" applyBorder="1"/>
    <xf numFmtId="49" fontId="4" fillId="0" borderId="5" xfId="0" applyNumberFormat="1" applyFont="1" applyBorder="1" applyAlignment="1">
      <alignment horizontal="right"/>
    </xf>
    <xf numFmtId="8" fontId="4" fillId="0" borderId="5" xfId="0" applyNumberFormat="1" applyFont="1" applyBorder="1"/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left"/>
    </xf>
    <xf numFmtId="8" fontId="4" fillId="4" borderId="13" xfId="0" applyNumberFormat="1" applyFont="1" applyFill="1" applyBorder="1"/>
    <xf numFmtId="0" fontId="5" fillId="0" borderId="8" xfId="0" applyFont="1" applyFill="1" applyBorder="1"/>
    <xf numFmtId="8" fontId="4" fillId="0" borderId="13" xfId="0" applyNumberFormat="1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8" fontId="4" fillId="4" borderId="10" xfId="0" applyNumberFormat="1" applyFont="1" applyFill="1" applyBorder="1"/>
    <xf numFmtId="0" fontId="4" fillId="5" borderId="8" xfId="0" applyFont="1" applyFill="1" applyBorder="1"/>
    <xf numFmtId="0" fontId="10" fillId="2" borderId="5" xfId="0" applyFont="1" applyFill="1" applyBorder="1"/>
    <xf numFmtId="0" fontId="4" fillId="5" borderId="17" xfId="0" applyFont="1" applyFill="1" applyBorder="1" applyAlignment="1">
      <alignment horizontal="right"/>
    </xf>
    <xf numFmtId="8" fontId="4" fillId="2" borderId="3" xfId="0" applyNumberFormat="1" applyFont="1" applyFill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38" fontId="4" fillId="2" borderId="3" xfId="0" applyNumberFormat="1" applyFont="1" applyFill="1" applyBorder="1" applyAlignment="1">
      <alignment horizontal="center"/>
    </xf>
    <xf numFmtId="8" fontId="9" fillId="4" borderId="15" xfId="0" applyNumberFormat="1" applyFont="1" applyFill="1" applyBorder="1"/>
    <xf numFmtId="8" fontId="4" fillId="3" borderId="23" xfId="0" applyNumberFormat="1" applyFont="1" applyFill="1" applyBorder="1"/>
    <xf numFmtId="0" fontId="4" fillId="5" borderId="9" xfId="0" applyFont="1" applyFill="1" applyBorder="1"/>
    <xf numFmtId="8" fontId="4" fillId="5" borderId="10" xfId="0" applyNumberFormat="1" applyFont="1" applyFill="1" applyBorder="1"/>
    <xf numFmtId="8" fontId="5" fillId="0" borderId="0" xfId="0" applyNumberFormat="1" applyFont="1" applyFill="1" applyBorder="1"/>
    <xf numFmtId="49" fontId="4" fillId="0" borderId="5" xfId="0" applyNumberFormat="1" applyFont="1" applyBorder="1"/>
    <xf numFmtId="8" fontId="4" fillId="3" borderId="24" xfId="0" applyNumberFormat="1" applyFont="1" applyFill="1" applyBorder="1"/>
    <xf numFmtId="0" fontId="5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8" fontId="4" fillId="4" borderId="3" xfId="0" applyNumberFormat="1" applyFont="1" applyFill="1" applyBorder="1"/>
    <xf numFmtId="0" fontId="5" fillId="0" borderId="7" xfId="0" applyFont="1" applyBorder="1" applyAlignment="1">
      <alignment horizontal="right"/>
    </xf>
    <xf numFmtId="8" fontId="4" fillId="0" borderId="11" xfId="0" applyNumberFormat="1" applyFont="1" applyBorder="1"/>
    <xf numFmtId="8" fontId="4" fillId="0" borderId="11" xfId="0" applyNumberFormat="1" applyFont="1" applyFill="1" applyBorder="1"/>
    <xf numFmtId="0" fontId="4" fillId="0" borderId="8" xfId="0" applyFont="1" applyFill="1" applyBorder="1" applyAlignment="1">
      <alignment horizontal="right"/>
    </xf>
    <xf numFmtId="8" fontId="9" fillId="4" borderId="20" xfId="0" applyNumberFormat="1" applyFont="1" applyFill="1" applyBorder="1"/>
    <xf numFmtId="8" fontId="4" fillId="4" borderId="20" xfId="0" applyNumberFormat="1" applyFont="1" applyFill="1" applyBorder="1"/>
    <xf numFmtId="0" fontId="4" fillId="6" borderId="2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4" sqref="A24"/>
    </sheetView>
  </sheetViews>
  <sheetFormatPr defaultRowHeight="12.75" x14ac:dyDescent="0.2"/>
  <cols>
    <col min="1" max="1" width="55.140625" customWidth="1"/>
  </cols>
  <sheetData>
    <row r="1" spans="1:8" ht="15.75" x14ac:dyDescent="0.25">
      <c r="A1" s="142" t="s">
        <v>68</v>
      </c>
      <c r="B1" s="143"/>
      <c r="C1" s="143"/>
      <c r="D1" s="143"/>
      <c r="E1" s="143"/>
      <c r="F1" s="143"/>
      <c r="G1" s="143"/>
      <c r="H1" s="143"/>
    </row>
    <row r="2" spans="1:8" ht="15.75" x14ac:dyDescent="0.25">
      <c r="A2" s="3"/>
    </row>
    <row r="3" spans="1:8" ht="15.75" x14ac:dyDescent="0.25">
      <c r="A3" s="142" t="s">
        <v>37</v>
      </c>
      <c r="B3" s="143"/>
      <c r="C3" s="143"/>
      <c r="D3" s="143"/>
      <c r="E3" s="143"/>
      <c r="F3" s="143"/>
      <c r="G3" s="143"/>
    </row>
    <row r="4" spans="1:8" ht="15.75" x14ac:dyDescent="0.25">
      <c r="A4" s="142" t="s">
        <v>38</v>
      </c>
      <c r="B4" s="143"/>
      <c r="C4" s="1"/>
      <c r="D4" s="2"/>
    </row>
    <row r="5" spans="1:8" ht="15.75" x14ac:dyDescent="0.25">
      <c r="A5" s="10"/>
      <c r="B5" s="2"/>
      <c r="C5" s="1"/>
      <c r="D5" s="2"/>
    </row>
    <row r="6" spans="1:8" ht="15.75" x14ac:dyDescent="0.25">
      <c r="A6" s="142" t="s">
        <v>70</v>
      </c>
      <c r="B6" s="143"/>
      <c r="C6" s="143"/>
      <c r="D6" s="143"/>
      <c r="E6" s="143"/>
      <c r="F6" s="143"/>
      <c r="G6" s="143"/>
      <c r="H6" s="143"/>
    </row>
    <row r="7" spans="1:8" ht="15.75" x14ac:dyDescent="0.25">
      <c r="A7" s="10" t="s">
        <v>69</v>
      </c>
      <c r="B7" s="2"/>
      <c r="C7" s="1"/>
      <c r="D7" s="2"/>
    </row>
    <row r="8" spans="1:8" ht="15.75" x14ac:dyDescent="0.25">
      <c r="A8" s="10"/>
      <c r="B8" s="2"/>
      <c r="C8" s="1"/>
      <c r="D8" s="2"/>
    </row>
    <row r="9" spans="1:8" ht="15.75" x14ac:dyDescent="0.25">
      <c r="A9" s="142" t="s">
        <v>60</v>
      </c>
      <c r="B9" s="143"/>
      <c r="C9" s="143"/>
      <c r="D9" s="143"/>
      <c r="E9" s="143"/>
      <c r="F9" s="143"/>
      <c r="G9" s="143"/>
    </row>
    <row r="10" spans="1:8" ht="15.75" x14ac:dyDescent="0.25">
      <c r="A10" s="142" t="s">
        <v>61</v>
      </c>
      <c r="B10" s="143"/>
      <c r="C10" s="143"/>
      <c r="D10" s="143"/>
    </row>
    <row r="11" spans="1:8" x14ac:dyDescent="0.2">
      <c r="B11" s="2"/>
      <c r="C11" s="1"/>
      <c r="D11" s="2"/>
    </row>
    <row r="12" spans="1:8" ht="13.5" thickBot="1" x14ac:dyDescent="0.25">
      <c r="B12" s="2"/>
      <c r="C12" s="1"/>
      <c r="D12" s="2"/>
    </row>
    <row r="13" spans="1:8" ht="15.75" x14ac:dyDescent="0.25">
      <c r="A13" s="4" t="s">
        <v>2</v>
      </c>
      <c r="B13" s="2"/>
      <c r="C13" s="1"/>
      <c r="D13" s="2"/>
    </row>
    <row r="14" spans="1:8" ht="15" x14ac:dyDescent="0.2">
      <c r="A14" s="5"/>
    </row>
    <row r="15" spans="1:8" ht="15.75" x14ac:dyDescent="0.25">
      <c r="A15" s="6" t="s">
        <v>3</v>
      </c>
    </row>
    <row r="16" spans="1:8" ht="15.75" x14ac:dyDescent="0.25">
      <c r="A16" s="7"/>
    </row>
    <row r="17" spans="1:1" ht="15.75" x14ac:dyDescent="0.25">
      <c r="A17" s="8" t="s">
        <v>71</v>
      </c>
    </row>
    <row r="18" spans="1:1" ht="15.75" thickBot="1" x14ac:dyDescent="0.25">
      <c r="A18" s="9"/>
    </row>
  </sheetData>
  <mergeCells count="6">
    <mergeCell ref="A10:D10"/>
    <mergeCell ref="A1:H1"/>
    <mergeCell ref="A3:G3"/>
    <mergeCell ref="A4:B4"/>
    <mergeCell ref="A9:G9"/>
    <mergeCell ref="A6:H6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tabSelected="1" zoomScale="90" workbookViewId="0">
      <selection activeCell="A4" sqref="A4"/>
    </sheetView>
  </sheetViews>
  <sheetFormatPr defaultRowHeight="15.75" x14ac:dyDescent="0.25"/>
  <cols>
    <col min="1" max="1" width="54.85546875" style="14" bestFit="1" customWidth="1"/>
    <col min="2" max="2" width="31" style="14" bestFit="1" customWidth="1"/>
    <col min="3" max="3" width="12.7109375" style="18" customWidth="1"/>
    <col min="4" max="4" width="42.85546875" style="14" customWidth="1"/>
    <col min="5" max="5" width="12.85546875" style="14" bestFit="1" customWidth="1"/>
    <col min="6" max="6" width="39.5703125" style="14" customWidth="1"/>
    <col min="7" max="7" width="12.7109375" style="13" customWidth="1"/>
    <col min="8" max="8" width="54" style="14" customWidth="1"/>
    <col min="9" max="9" width="9.140625" style="14"/>
    <col min="10" max="10" width="14.42578125" style="14" customWidth="1"/>
    <col min="11" max="16384" width="9.140625" style="14"/>
  </cols>
  <sheetData>
    <row r="1" spans="1:11" x14ac:dyDescent="0.25">
      <c r="A1" s="144" t="s">
        <v>39</v>
      </c>
      <c r="B1" s="145"/>
      <c r="E1" s="13"/>
      <c r="G1" s="14"/>
    </row>
    <row r="2" spans="1:11" x14ac:dyDescent="0.25">
      <c r="A2" s="13" t="s">
        <v>95</v>
      </c>
      <c r="E2" s="13"/>
      <c r="G2" s="14"/>
    </row>
    <row r="3" spans="1:11" x14ac:dyDescent="0.25">
      <c r="A3" s="34" t="s">
        <v>190</v>
      </c>
    </row>
    <row r="4" spans="1:11" x14ac:dyDescent="0.25">
      <c r="A4" s="32" t="s">
        <v>115</v>
      </c>
    </row>
    <row r="5" spans="1:11" x14ac:dyDescent="0.25">
      <c r="G5" s="23"/>
      <c r="H5" s="25"/>
      <c r="I5" s="25"/>
      <c r="J5" s="25"/>
      <c r="K5" s="25"/>
    </row>
    <row r="6" spans="1:11" x14ac:dyDescent="0.25">
      <c r="A6" s="15"/>
      <c r="B6" s="141" t="s">
        <v>184</v>
      </c>
      <c r="E6" s="13"/>
      <c r="F6" s="13" t="s">
        <v>185</v>
      </c>
      <c r="G6" s="41"/>
    </row>
    <row r="7" spans="1:11" x14ac:dyDescent="0.25">
      <c r="B7" s="14" t="s">
        <v>149</v>
      </c>
      <c r="C7" s="19">
        <f>+'Local Brother Dues'!C19</f>
        <v>0</v>
      </c>
      <c r="D7" s="42" t="s">
        <v>183</v>
      </c>
      <c r="F7" s="14" t="s">
        <v>162</v>
      </c>
      <c r="G7" s="17">
        <v>0</v>
      </c>
      <c r="H7" s="42" t="s">
        <v>151</v>
      </c>
    </row>
    <row r="8" spans="1:11" x14ac:dyDescent="0.25">
      <c r="B8" s="14" t="s">
        <v>179</v>
      </c>
      <c r="C8" s="19">
        <f>SUM('Membership Fees'!C27)</f>
        <v>575</v>
      </c>
      <c r="D8" s="42" t="s">
        <v>72</v>
      </c>
      <c r="F8" s="14" t="s">
        <v>159</v>
      </c>
      <c r="G8" s="19">
        <f>SUM('Annual IHQ Fees'!C26)</f>
        <v>13550</v>
      </c>
      <c r="H8" s="42" t="s">
        <v>172</v>
      </c>
    </row>
    <row r="9" spans="1:11" x14ac:dyDescent="0.25">
      <c r="B9" s="14" t="s">
        <v>181</v>
      </c>
      <c r="C9" s="19">
        <f>SUM('Fundraising-Other Income'!D24)</f>
        <v>0</v>
      </c>
      <c r="D9" s="42" t="s">
        <v>182</v>
      </c>
      <c r="F9" s="14" t="s">
        <v>180</v>
      </c>
      <c r="G9" s="19">
        <f>SUM('Membership Fees'!C27)</f>
        <v>575</v>
      </c>
      <c r="H9" s="42" t="s">
        <v>171</v>
      </c>
    </row>
    <row r="10" spans="1:11" x14ac:dyDescent="0.25">
      <c r="F10" s="14" t="s">
        <v>142</v>
      </c>
      <c r="G10" s="19">
        <f>SUM('Chapter Expense Worksheet'!H111)</f>
        <v>0</v>
      </c>
      <c r="H10" s="42" t="s">
        <v>170</v>
      </c>
    </row>
    <row r="11" spans="1:11" x14ac:dyDescent="0.25">
      <c r="G11" s="41"/>
    </row>
    <row r="12" spans="1:11" x14ac:dyDescent="0.25">
      <c r="B12" s="13" t="s">
        <v>160</v>
      </c>
      <c r="C12" s="19">
        <f>SUM(C7:C10)</f>
        <v>575</v>
      </c>
      <c r="F12" s="13" t="s">
        <v>1</v>
      </c>
      <c r="G12" s="19">
        <f>SUM(G7:G11)</f>
        <v>14125</v>
      </c>
    </row>
    <row r="13" spans="1:11" x14ac:dyDescent="0.25">
      <c r="G13" s="41"/>
    </row>
    <row r="14" spans="1:11" ht="16.5" thickBot="1" x14ac:dyDescent="0.3"/>
    <row r="15" spans="1:11" x14ac:dyDescent="0.25">
      <c r="D15" s="111" t="s">
        <v>161</v>
      </c>
      <c r="E15" s="113">
        <f>C12-G12</f>
        <v>-13550</v>
      </c>
    </row>
    <row r="16" spans="1:11" ht="16.5" thickBot="1" x14ac:dyDescent="0.3">
      <c r="D16" s="112" t="s">
        <v>174</v>
      </c>
      <c r="E16" s="108">
        <f>SUM('Local Brother Dues'!C13)</f>
        <v>0</v>
      </c>
    </row>
    <row r="17" spans="1:7" x14ac:dyDescent="0.25">
      <c r="G17" s="14"/>
    </row>
    <row r="18" spans="1:7" x14ac:dyDescent="0.25">
      <c r="D18" s="14" t="s">
        <v>102</v>
      </c>
    </row>
    <row r="20" spans="1:7" ht="16.5" thickBot="1" x14ac:dyDescent="0.3">
      <c r="B20" s="31"/>
      <c r="C20" s="43"/>
      <c r="D20" s="31"/>
    </row>
    <row r="21" spans="1:7" x14ac:dyDescent="0.25">
      <c r="A21" s="35" t="s">
        <v>2</v>
      </c>
      <c r="B21" s="44"/>
      <c r="C21" s="45"/>
      <c r="D21" s="31"/>
    </row>
    <row r="22" spans="1:7" x14ac:dyDescent="0.25">
      <c r="A22" s="36"/>
      <c r="B22" s="46"/>
      <c r="C22" s="47"/>
      <c r="D22" s="31"/>
      <c r="G22" s="14"/>
    </row>
    <row r="23" spans="1:7" x14ac:dyDescent="0.25">
      <c r="A23" s="37" t="s">
        <v>3</v>
      </c>
      <c r="B23" s="48"/>
      <c r="C23" s="49"/>
      <c r="D23" s="31"/>
      <c r="G23" s="14"/>
    </row>
    <row r="24" spans="1:7" x14ac:dyDescent="0.25">
      <c r="A24" s="38"/>
      <c r="B24" s="46"/>
      <c r="C24" s="47"/>
      <c r="D24" s="31"/>
    </row>
    <row r="25" spans="1:7" x14ac:dyDescent="0.25">
      <c r="A25" s="39" t="s">
        <v>173</v>
      </c>
      <c r="B25" s="50"/>
      <c r="C25" s="51"/>
      <c r="D25" s="31"/>
    </row>
    <row r="26" spans="1:7" ht="16.5" thickBot="1" x14ac:dyDescent="0.3">
      <c r="A26" s="40"/>
      <c r="B26" s="52"/>
      <c r="C26" s="53"/>
      <c r="D26" s="31"/>
    </row>
  </sheetData>
  <mergeCells count="1">
    <mergeCell ref="A1:B1"/>
  </mergeCells>
  <phoneticPr fontId="0" type="noConversion"/>
  <pageMargins left="0.75" right="0.75" top="1" bottom="1" header="0.5" footer="0.5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workbookViewId="0">
      <selection activeCell="C13" sqref="C13"/>
    </sheetView>
  </sheetViews>
  <sheetFormatPr defaultRowHeight="15.75" x14ac:dyDescent="0.25"/>
  <cols>
    <col min="1" max="1" width="62.85546875" style="14" customWidth="1"/>
    <col min="2" max="2" width="56.85546875" style="14" customWidth="1"/>
    <col min="3" max="3" width="16.42578125" style="14" bestFit="1" customWidth="1"/>
    <col min="4" max="4" width="12.7109375" style="14" customWidth="1"/>
    <col min="5" max="5" width="70.85546875" style="14" customWidth="1"/>
    <col min="6" max="10" width="9.140625" style="14"/>
    <col min="11" max="11" width="12.140625" style="14" customWidth="1"/>
    <col min="12" max="16384" width="9.140625" style="14"/>
  </cols>
  <sheetData>
    <row r="1" spans="1:11" x14ac:dyDescent="0.25">
      <c r="A1" s="11" t="str">
        <f>+SUMMARY!A3</f>
        <v>2021/2022 Academic Year</v>
      </c>
    </row>
    <row r="2" spans="1:11" x14ac:dyDescent="0.25">
      <c r="A2" s="13" t="s">
        <v>96</v>
      </c>
    </row>
    <row r="3" spans="1:11" ht="16.5" thickBot="1" x14ac:dyDescent="0.3">
      <c r="A3" s="13"/>
    </row>
    <row r="4" spans="1:11" x14ac:dyDescent="0.25">
      <c r="A4" s="35" t="s">
        <v>2</v>
      </c>
      <c r="B4" s="44"/>
      <c r="C4" s="45"/>
      <c r="D4" s="31"/>
      <c r="G4" s="13"/>
    </row>
    <row r="5" spans="1:11" x14ac:dyDescent="0.25">
      <c r="A5" s="36"/>
      <c r="B5" s="46"/>
      <c r="C5" s="47"/>
      <c r="D5" s="31"/>
    </row>
    <row r="6" spans="1:11" x14ac:dyDescent="0.25">
      <c r="A6" s="37" t="s">
        <v>3</v>
      </c>
      <c r="B6" s="48"/>
      <c r="C6" s="49"/>
      <c r="D6" s="31"/>
    </row>
    <row r="7" spans="1:11" x14ac:dyDescent="0.25">
      <c r="A7" s="38"/>
      <c r="B7" s="46"/>
      <c r="C7" s="47"/>
      <c r="D7" s="31"/>
      <c r="G7" s="13"/>
    </row>
    <row r="8" spans="1:11" x14ac:dyDescent="0.25">
      <c r="A8" s="39" t="s">
        <v>71</v>
      </c>
      <c r="B8" s="50"/>
      <c r="C8" s="51"/>
      <c r="D8" s="31"/>
      <c r="G8" s="13"/>
    </row>
    <row r="9" spans="1:11" ht="16.5" thickBot="1" x14ac:dyDescent="0.3">
      <c r="A9" s="40"/>
      <c r="B9" s="52"/>
      <c r="C9" s="53"/>
      <c r="D9" s="31"/>
      <c r="G9" s="13"/>
    </row>
    <row r="10" spans="1:11" x14ac:dyDescent="0.25">
      <c r="A10" s="25"/>
      <c r="B10" s="46"/>
      <c r="C10" s="124"/>
      <c r="D10" s="31"/>
      <c r="G10" s="13"/>
    </row>
    <row r="11" spans="1:11" x14ac:dyDescent="0.25">
      <c r="E11" s="13" t="s">
        <v>99</v>
      </c>
    </row>
    <row r="12" spans="1:11" x14ac:dyDescent="0.25">
      <c r="B12" s="24" t="s">
        <v>0</v>
      </c>
      <c r="C12" s="21">
        <v>21</v>
      </c>
      <c r="D12" s="20"/>
      <c r="E12" s="22" t="s">
        <v>98</v>
      </c>
    </row>
    <row r="13" spans="1:11" ht="16.5" thickBot="1" x14ac:dyDescent="0.3"/>
    <row r="14" spans="1:11" x14ac:dyDescent="0.25">
      <c r="B14" s="97" t="s">
        <v>191</v>
      </c>
      <c r="C14" s="98">
        <v>340</v>
      </c>
      <c r="D14" s="99" t="s">
        <v>94</v>
      </c>
      <c r="E14" s="100" t="s">
        <v>97</v>
      </c>
      <c r="G14" s="30"/>
      <c r="H14" s="30"/>
      <c r="I14" s="30"/>
      <c r="J14" s="30"/>
      <c r="K14" s="30"/>
    </row>
    <row r="15" spans="1:11" ht="16.5" thickBot="1" x14ac:dyDescent="0.3">
      <c r="B15" s="101" t="s">
        <v>62</v>
      </c>
      <c r="C15" s="102">
        <f>+C12*C14</f>
        <v>7140</v>
      </c>
      <c r="D15" s="96"/>
      <c r="E15" s="103"/>
      <c r="G15" s="31"/>
      <c r="H15" s="31"/>
      <c r="I15" s="31"/>
      <c r="J15" s="31"/>
      <c r="K15" s="31"/>
    </row>
    <row r="16" spans="1:11" ht="16.5" thickBot="1" x14ac:dyDescent="0.3">
      <c r="B16" s="24"/>
      <c r="E16" s="31"/>
      <c r="G16" s="31"/>
      <c r="H16" s="31"/>
      <c r="I16" s="31"/>
      <c r="J16" s="31"/>
      <c r="K16" s="31"/>
    </row>
    <row r="17" spans="2:11" x14ac:dyDescent="0.25">
      <c r="B17" s="97" t="s">
        <v>192</v>
      </c>
      <c r="C17" s="98">
        <v>210</v>
      </c>
      <c r="D17" s="99" t="s">
        <v>94</v>
      </c>
      <c r="E17" s="100" t="s">
        <v>97</v>
      </c>
      <c r="G17" s="30"/>
      <c r="H17" s="30"/>
      <c r="I17" s="30"/>
      <c r="J17" s="30"/>
      <c r="K17" s="30"/>
    </row>
    <row r="18" spans="2:11" ht="16.5" thickBot="1" x14ac:dyDescent="0.3">
      <c r="B18" s="101" t="s">
        <v>63</v>
      </c>
      <c r="C18" s="102">
        <f>+C12*C17</f>
        <v>4410</v>
      </c>
      <c r="D18" s="96"/>
      <c r="E18" s="66"/>
    </row>
    <row r="19" spans="2:11" ht="16.5" thickBot="1" x14ac:dyDescent="0.3">
      <c r="B19" s="24"/>
    </row>
    <row r="20" spans="2:11" ht="16.5" thickBot="1" x14ac:dyDescent="0.3">
      <c r="B20" s="106" t="s">
        <v>193</v>
      </c>
      <c r="C20" s="102">
        <v>2000</v>
      </c>
      <c r="D20" s="99" t="s">
        <v>94</v>
      </c>
      <c r="E20" s="100" t="s">
        <v>97</v>
      </c>
    </row>
    <row r="22" spans="2:11" x14ac:dyDescent="0.25">
      <c r="F22" s="33"/>
    </row>
    <row r="23" spans="2:11" x14ac:dyDescent="0.25">
      <c r="B23" s="104" t="s">
        <v>152</v>
      </c>
      <c r="C23" s="105">
        <f>SUM(C15)</f>
        <v>7140</v>
      </c>
    </row>
    <row r="24" spans="2:11" x14ac:dyDescent="0.25">
      <c r="B24" s="106" t="s">
        <v>153</v>
      </c>
      <c r="C24" s="105">
        <f>SUM(C18)</f>
        <v>4410</v>
      </c>
    </row>
    <row r="25" spans="2:11" x14ac:dyDescent="0.25">
      <c r="B25" s="106" t="s">
        <v>154</v>
      </c>
      <c r="C25" s="105">
        <f>SUM(C20)</f>
        <v>2000</v>
      </c>
    </row>
    <row r="26" spans="2:11" ht="20.25" x14ac:dyDescent="0.3">
      <c r="B26" s="22" t="s">
        <v>194</v>
      </c>
      <c r="C26" s="75">
        <f>SUM(C23:C25)</f>
        <v>13550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workbookViewId="0">
      <selection activeCell="C14" sqref="C14"/>
    </sheetView>
  </sheetViews>
  <sheetFormatPr defaultRowHeight="15.75" x14ac:dyDescent="0.25"/>
  <cols>
    <col min="1" max="1" width="34.5703125" style="14" customWidth="1"/>
    <col min="2" max="2" width="30.28515625" style="14" bestFit="1" customWidth="1"/>
    <col min="3" max="3" width="26" style="14" customWidth="1"/>
    <col min="4" max="4" width="65.7109375" style="14" customWidth="1"/>
    <col min="5" max="16384" width="9.140625" style="14"/>
  </cols>
  <sheetData>
    <row r="1" spans="1:7" x14ac:dyDescent="0.25">
      <c r="A1" s="11" t="str">
        <f>+SUMMARY!A3</f>
        <v>2021/2022 Academic Year</v>
      </c>
    </row>
    <row r="2" spans="1:7" x14ac:dyDescent="0.25">
      <c r="A2" s="13" t="s">
        <v>150</v>
      </c>
    </row>
    <row r="3" spans="1:7" ht="16.5" thickBot="1" x14ac:dyDescent="0.3"/>
    <row r="4" spans="1:7" x14ac:dyDescent="0.25">
      <c r="A4" s="35" t="s">
        <v>2</v>
      </c>
      <c r="B4" s="44"/>
      <c r="C4" s="45"/>
      <c r="D4" s="31"/>
      <c r="G4" s="13"/>
    </row>
    <row r="5" spans="1:7" x14ac:dyDescent="0.25">
      <c r="A5" s="36"/>
      <c r="B5" s="46"/>
      <c r="C5" s="47"/>
      <c r="D5" s="31"/>
    </row>
    <row r="6" spans="1:7" x14ac:dyDescent="0.25">
      <c r="A6" s="37" t="s">
        <v>3</v>
      </c>
      <c r="B6" s="48"/>
      <c r="C6" s="49"/>
      <c r="D6" s="31"/>
    </row>
    <row r="7" spans="1:7" x14ac:dyDescent="0.25">
      <c r="A7" s="38"/>
      <c r="B7" s="46"/>
      <c r="C7" s="47"/>
      <c r="D7" s="31"/>
      <c r="G7" s="13"/>
    </row>
    <row r="8" spans="1:7" x14ac:dyDescent="0.25">
      <c r="A8" s="39" t="s">
        <v>173</v>
      </c>
      <c r="B8" s="50"/>
      <c r="C8" s="51"/>
      <c r="D8" s="31"/>
      <c r="G8" s="13"/>
    </row>
    <row r="9" spans="1:7" ht="16.5" thickBot="1" x14ac:dyDescent="0.3">
      <c r="A9" s="40"/>
      <c r="B9" s="52"/>
      <c r="C9" s="53"/>
      <c r="D9" s="31"/>
      <c r="G9" s="13"/>
    </row>
    <row r="10" spans="1:7" x14ac:dyDescent="0.25">
      <c r="A10" s="25"/>
      <c r="B10" s="46"/>
      <c r="C10" s="124"/>
      <c r="D10" s="31"/>
      <c r="G10" s="13"/>
    </row>
    <row r="11" spans="1:7" x14ac:dyDescent="0.25">
      <c r="A11" s="25"/>
      <c r="B11" s="46"/>
      <c r="C11" s="124"/>
      <c r="D11" s="31"/>
      <c r="G11" s="13"/>
    </row>
    <row r="12" spans="1:7" ht="16.5" thickBot="1" x14ac:dyDescent="0.3">
      <c r="A12" s="23"/>
      <c r="B12" s="24" t="s">
        <v>0</v>
      </c>
      <c r="C12" s="16">
        <v>1</v>
      </c>
      <c r="D12" s="22" t="s">
        <v>98</v>
      </c>
    </row>
    <row r="13" spans="1:7" x14ac:dyDescent="0.25">
      <c r="A13" s="23"/>
      <c r="B13" s="24" t="s">
        <v>155</v>
      </c>
      <c r="C13" s="26">
        <v>0</v>
      </c>
      <c r="D13" s="100" t="s">
        <v>156</v>
      </c>
    </row>
    <row r="14" spans="1:7" x14ac:dyDescent="0.25">
      <c r="A14" s="23"/>
      <c r="B14" s="24"/>
      <c r="C14" s="27"/>
      <c r="D14" s="25"/>
    </row>
    <row r="15" spans="1:7" x14ac:dyDescent="0.25">
      <c r="B15" s="24" t="s">
        <v>65</v>
      </c>
      <c r="C15" s="19">
        <f>+C13*C12</f>
        <v>0</v>
      </c>
      <c r="D15" s="25"/>
    </row>
    <row r="16" spans="1:7" x14ac:dyDescent="0.25">
      <c r="B16" s="25"/>
      <c r="C16" s="25"/>
      <c r="D16" s="25"/>
    </row>
    <row r="17" spans="1:4" x14ac:dyDescent="0.25">
      <c r="B17" s="28" t="s">
        <v>67</v>
      </c>
      <c r="C17" s="29">
        <v>0.15</v>
      </c>
      <c r="D17" s="107" t="s">
        <v>157</v>
      </c>
    </row>
    <row r="19" spans="1:4" x14ac:dyDescent="0.25">
      <c r="B19" s="28" t="s">
        <v>66</v>
      </c>
      <c r="C19" s="19">
        <f>+(1-C17)*C15</f>
        <v>0</v>
      </c>
    </row>
    <row r="22" spans="1:4" ht="16.5" thickBot="1" x14ac:dyDescent="0.3"/>
    <row r="23" spans="1:4" x14ac:dyDescent="0.25">
      <c r="A23" s="138" t="s">
        <v>175</v>
      </c>
    </row>
    <row r="24" spans="1:4" x14ac:dyDescent="0.25">
      <c r="A24" s="139" t="s">
        <v>176</v>
      </c>
    </row>
    <row r="25" spans="1:4" x14ac:dyDescent="0.25">
      <c r="A25" s="139" t="s">
        <v>177</v>
      </c>
    </row>
    <row r="26" spans="1:4" ht="16.5" thickBot="1" x14ac:dyDescent="0.3">
      <c r="A26" s="140" t="s">
        <v>178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workbookViewId="0">
      <selection activeCell="D30" sqref="D30"/>
    </sheetView>
  </sheetViews>
  <sheetFormatPr defaultRowHeight="15.75" x14ac:dyDescent="0.25"/>
  <cols>
    <col min="1" max="1" width="42.140625" style="14" customWidth="1"/>
    <col min="2" max="2" width="30" style="14" customWidth="1"/>
    <col min="3" max="3" width="25.28515625" style="14" customWidth="1"/>
    <col min="4" max="4" width="17.28515625" style="41" customWidth="1"/>
    <col min="5" max="5" width="9.7109375" style="14" bestFit="1" customWidth="1"/>
    <col min="6" max="16384" width="9.140625" style="14"/>
  </cols>
  <sheetData>
    <row r="1" spans="1:7" x14ac:dyDescent="0.25">
      <c r="A1" s="11" t="str">
        <f>+SUMMARY!A3</f>
        <v>2021/2022 Academic Year</v>
      </c>
    </row>
    <row r="2" spans="1:7" x14ac:dyDescent="0.25">
      <c r="A2" s="13" t="s">
        <v>4</v>
      </c>
    </row>
    <row r="3" spans="1:7" ht="16.5" thickBot="1" x14ac:dyDescent="0.3"/>
    <row r="4" spans="1:7" x14ac:dyDescent="0.25">
      <c r="A4" s="35" t="s">
        <v>2</v>
      </c>
      <c r="B4" s="44"/>
      <c r="C4" s="45"/>
      <c r="D4" s="31"/>
      <c r="G4" s="13"/>
    </row>
    <row r="5" spans="1:7" x14ac:dyDescent="0.25">
      <c r="A5" s="36"/>
      <c r="B5" s="46"/>
      <c r="C5" s="47"/>
      <c r="D5" s="31"/>
    </row>
    <row r="6" spans="1:7" x14ac:dyDescent="0.25">
      <c r="A6" s="37" t="s">
        <v>3</v>
      </c>
      <c r="B6" s="48"/>
      <c r="C6" s="49"/>
      <c r="D6" s="31"/>
    </row>
    <row r="7" spans="1:7" x14ac:dyDescent="0.25">
      <c r="A7" s="38"/>
      <c r="B7" s="46"/>
      <c r="C7" s="47"/>
      <c r="D7" s="31"/>
      <c r="G7" s="13"/>
    </row>
    <row r="8" spans="1:7" x14ac:dyDescent="0.25">
      <c r="A8" s="39" t="s">
        <v>173</v>
      </c>
      <c r="B8" s="50"/>
      <c r="C8" s="51"/>
      <c r="D8" s="31"/>
      <c r="G8" s="13"/>
    </row>
    <row r="9" spans="1:7" ht="16.5" thickBot="1" x14ac:dyDescent="0.3">
      <c r="A9" s="40"/>
      <c r="B9" s="52"/>
      <c r="C9" s="53"/>
      <c r="D9" s="31"/>
      <c r="G9" s="13"/>
    </row>
    <row r="11" spans="1:7" x14ac:dyDescent="0.25">
      <c r="A11" s="13" t="s">
        <v>5</v>
      </c>
    </row>
    <row r="13" spans="1:7" x14ac:dyDescent="0.25">
      <c r="B13" s="70" t="s">
        <v>6</v>
      </c>
      <c r="C13" s="70" t="s">
        <v>7</v>
      </c>
      <c r="D13" s="71" t="s">
        <v>8</v>
      </c>
    </row>
    <row r="14" spans="1:7" x14ac:dyDescent="0.25">
      <c r="B14" s="72" t="s">
        <v>9</v>
      </c>
      <c r="C14" s="73" t="s">
        <v>40</v>
      </c>
      <c r="D14" s="17">
        <v>0</v>
      </c>
    </row>
    <row r="15" spans="1:7" x14ac:dyDescent="0.25">
      <c r="B15" s="72" t="s">
        <v>9</v>
      </c>
      <c r="C15" s="73" t="s">
        <v>43</v>
      </c>
      <c r="D15" s="17">
        <v>0</v>
      </c>
    </row>
    <row r="16" spans="1:7" x14ac:dyDescent="0.25">
      <c r="B16" s="72" t="s">
        <v>9</v>
      </c>
      <c r="C16" s="73" t="s">
        <v>41</v>
      </c>
      <c r="D16" s="17">
        <v>0</v>
      </c>
    </row>
    <row r="17" spans="2:4" x14ac:dyDescent="0.25">
      <c r="B17" s="72" t="s">
        <v>9</v>
      </c>
      <c r="C17" s="73" t="s">
        <v>42</v>
      </c>
      <c r="D17" s="17">
        <v>0</v>
      </c>
    </row>
    <row r="18" spans="2:4" x14ac:dyDescent="0.25">
      <c r="B18" s="74" t="s">
        <v>9</v>
      </c>
      <c r="C18" s="73" t="s">
        <v>44</v>
      </c>
      <c r="D18" s="17">
        <v>0</v>
      </c>
    </row>
    <row r="19" spans="2:4" x14ac:dyDescent="0.25">
      <c r="B19" s="74" t="s">
        <v>9</v>
      </c>
      <c r="C19" s="73" t="s">
        <v>45</v>
      </c>
      <c r="D19" s="17">
        <v>0</v>
      </c>
    </row>
    <row r="20" spans="2:4" x14ac:dyDescent="0.25">
      <c r="B20" s="74" t="s">
        <v>9</v>
      </c>
      <c r="C20" s="73" t="s">
        <v>46</v>
      </c>
      <c r="D20" s="17">
        <v>0</v>
      </c>
    </row>
    <row r="21" spans="2:4" x14ac:dyDescent="0.25">
      <c r="B21" s="74" t="s">
        <v>9</v>
      </c>
      <c r="C21" s="73" t="s">
        <v>47</v>
      </c>
      <c r="D21" s="17">
        <v>0</v>
      </c>
    </row>
    <row r="22" spans="2:4" x14ac:dyDescent="0.25">
      <c r="B22" s="74" t="s">
        <v>9</v>
      </c>
      <c r="C22" s="73" t="s">
        <v>48</v>
      </c>
      <c r="D22" s="17">
        <v>0</v>
      </c>
    </row>
    <row r="24" spans="2:4" x14ac:dyDescent="0.25">
      <c r="C24" s="28" t="s">
        <v>10</v>
      </c>
      <c r="D24" s="19">
        <f>SUM(D14:D23)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6"/>
  <sheetViews>
    <sheetView zoomScaleNormal="100" workbookViewId="0">
      <selection activeCell="D8" sqref="D8"/>
    </sheetView>
  </sheetViews>
  <sheetFormatPr defaultRowHeight="15.75" x14ac:dyDescent="0.25"/>
  <cols>
    <col min="1" max="1" width="35.5703125" style="14" customWidth="1"/>
    <col min="2" max="2" width="55.140625" style="12" customWidth="1"/>
    <col min="3" max="3" width="14.85546875" style="13" bestFit="1" customWidth="1"/>
    <col min="4" max="4" width="72.42578125" style="14" customWidth="1"/>
    <col min="5" max="8" width="9.140625" style="14"/>
    <col min="9" max="9" width="7.5703125" style="14" customWidth="1"/>
    <col min="10" max="16384" width="9.140625" style="14"/>
  </cols>
  <sheetData>
    <row r="1" spans="1:9" x14ac:dyDescent="0.25">
      <c r="A1" s="11" t="str">
        <f>+SUMMARY!A3</f>
        <v>2021/2022 Academic Year</v>
      </c>
    </row>
    <row r="2" spans="1:9" x14ac:dyDescent="0.25">
      <c r="A2" s="13" t="s">
        <v>73</v>
      </c>
    </row>
    <row r="3" spans="1:9" ht="16.5" thickBot="1" x14ac:dyDescent="0.3"/>
    <row r="4" spans="1:9" x14ac:dyDescent="0.25">
      <c r="A4" s="35" t="s">
        <v>2</v>
      </c>
      <c r="B4" s="44"/>
      <c r="C4" s="45"/>
      <c r="D4" s="31"/>
      <c r="G4" s="13"/>
    </row>
    <row r="5" spans="1:9" x14ac:dyDescent="0.25">
      <c r="A5" s="36"/>
      <c r="B5" s="46"/>
      <c r="C5" s="47"/>
      <c r="D5" s="31"/>
    </row>
    <row r="6" spans="1:9" x14ac:dyDescent="0.25">
      <c r="A6" s="37" t="s">
        <v>3</v>
      </c>
      <c r="B6" s="48"/>
      <c r="C6" s="49"/>
      <c r="D6" s="31"/>
    </row>
    <row r="7" spans="1:9" x14ac:dyDescent="0.25">
      <c r="A7" s="38"/>
      <c r="B7" s="46"/>
      <c r="C7" s="47"/>
      <c r="D7" s="31"/>
      <c r="G7" s="13"/>
    </row>
    <row r="8" spans="1:9" x14ac:dyDescent="0.25">
      <c r="A8" s="39" t="s">
        <v>71</v>
      </c>
      <c r="B8" s="50"/>
      <c r="C8" s="51"/>
      <c r="D8" s="31"/>
      <c r="G8" s="13"/>
    </row>
    <row r="9" spans="1:9" ht="16.5" thickBot="1" x14ac:dyDescent="0.3">
      <c r="A9" s="40"/>
      <c r="B9" s="52"/>
      <c r="C9" s="53"/>
      <c r="D9" s="31"/>
      <c r="G9" s="13"/>
    </row>
    <row r="10" spans="1:9" x14ac:dyDescent="0.25">
      <c r="A10" s="25"/>
      <c r="B10" s="46"/>
      <c r="C10" s="124"/>
      <c r="D10" s="31"/>
      <c r="G10" s="13"/>
    </row>
    <row r="11" spans="1:9" ht="16.5" thickBot="1" x14ac:dyDescent="0.3"/>
    <row r="12" spans="1:9" x14ac:dyDescent="0.25">
      <c r="A12" s="56" t="s">
        <v>125</v>
      </c>
      <c r="B12" s="57" t="s">
        <v>119</v>
      </c>
      <c r="C12" s="58">
        <v>5</v>
      </c>
      <c r="D12" s="59" t="s">
        <v>101</v>
      </c>
    </row>
    <row r="13" spans="1:9" x14ac:dyDescent="0.25">
      <c r="A13" s="38"/>
      <c r="B13" s="24"/>
      <c r="C13" s="23"/>
      <c r="D13" s="60"/>
    </row>
    <row r="14" spans="1:9" x14ac:dyDescent="0.25">
      <c r="A14" s="38"/>
      <c r="B14" s="24" t="s">
        <v>123</v>
      </c>
      <c r="C14" s="17">
        <v>75</v>
      </c>
      <c r="D14" s="61" t="s">
        <v>195</v>
      </c>
      <c r="I14" s="18"/>
    </row>
    <row r="15" spans="1:9" x14ac:dyDescent="0.25">
      <c r="A15" s="38"/>
      <c r="B15" s="24" t="s">
        <v>120</v>
      </c>
      <c r="C15" s="17">
        <v>0</v>
      </c>
      <c r="D15" s="61" t="s">
        <v>100</v>
      </c>
      <c r="I15" s="18"/>
    </row>
    <row r="16" spans="1:9" x14ac:dyDescent="0.25">
      <c r="A16" s="38"/>
      <c r="B16" s="62"/>
      <c r="C16" s="23"/>
      <c r="D16" s="60"/>
    </row>
    <row r="17" spans="1:9" ht="16.5" thickBot="1" x14ac:dyDescent="0.3">
      <c r="A17" s="63"/>
      <c r="B17" s="64" t="s">
        <v>121</v>
      </c>
      <c r="C17" s="65">
        <f>+C12*C14+C15*C12</f>
        <v>375</v>
      </c>
      <c r="D17" s="66"/>
    </row>
    <row r="18" spans="1:9" x14ac:dyDescent="0.25">
      <c r="A18" s="13"/>
    </row>
    <row r="19" spans="1:9" ht="16.5" thickBot="1" x14ac:dyDescent="0.3">
      <c r="A19" s="13"/>
    </row>
    <row r="20" spans="1:9" x14ac:dyDescent="0.25">
      <c r="A20" s="56" t="s">
        <v>124</v>
      </c>
      <c r="B20" s="57" t="s">
        <v>118</v>
      </c>
      <c r="C20" s="58">
        <v>1</v>
      </c>
      <c r="D20" s="59" t="s">
        <v>126</v>
      </c>
    </row>
    <row r="21" spans="1:9" x14ac:dyDescent="0.25">
      <c r="A21" s="36"/>
      <c r="B21" s="24"/>
      <c r="C21" s="23"/>
      <c r="D21" s="60"/>
    </row>
    <row r="22" spans="1:9" x14ac:dyDescent="0.25">
      <c r="A22" s="36"/>
      <c r="B22" s="24" t="s">
        <v>122</v>
      </c>
      <c r="C22" s="17">
        <v>200</v>
      </c>
      <c r="D22" s="61" t="s">
        <v>196</v>
      </c>
      <c r="I22" s="18"/>
    </row>
    <row r="23" spans="1:9" x14ac:dyDescent="0.25">
      <c r="A23" s="36"/>
      <c r="B23" s="24" t="s">
        <v>117</v>
      </c>
      <c r="C23" s="17">
        <v>0</v>
      </c>
      <c r="D23" s="61" t="s">
        <v>197</v>
      </c>
      <c r="I23" s="18"/>
    </row>
    <row r="24" spans="1:9" x14ac:dyDescent="0.25">
      <c r="A24" s="36"/>
      <c r="B24" s="62"/>
      <c r="C24" s="23"/>
      <c r="D24" s="60"/>
    </row>
    <row r="25" spans="1:9" ht="16.5" thickBot="1" x14ac:dyDescent="0.3">
      <c r="A25" s="36"/>
      <c r="B25" s="24" t="s">
        <v>116</v>
      </c>
      <c r="C25" s="65">
        <f>+C20*C22+C23*C20</f>
        <v>200</v>
      </c>
      <c r="D25" s="60"/>
    </row>
    <row r="26" spans="1:9" s="31" customFormat="1" x14ac:dyDescent="0.25">
      <c r="A26" s="67"/>
      <c r="B26" s="28"/>
      <c r="C26" s="54"/>
      <c r="D26" s="68"/>
    </row>
    <row r="27" spans="1:9" ht="21" thickBot="1" x14ac:dyDescent="0.35">
      <c r="A27" s="40"/>
      <c r="B27" s="69"/>
      <c r="C27" s="120">
        <f>SUM(C17+C25)</f>
        <v>575</v>
      </c>
      <c r="D27" s="66" t="s">
        <v>127</v>
      </c>
    </row>
    <row r="28" spans="1:9" x14ac:dyDescent="0.25">
      <c r="C28" s="41"/>
    </row>
    <row r="29" spans="1:9" x14ac:dyDescent="0.25">
      <c r="C29" s="41"/>
    </row>
    <row r="30" spans="1:9" s="13" customFormat="1" x14ac:dyDescent="0.25">
      <c r="A30" s="137" t="s">
        <v>112</v>
      </c>
    </row>
    <row r="31" spans="1:9" s="13" customFormat="1" x14ac:dyDescent="0.25">
      <c r="A31" s="22" t="s">
        <v>103</v>
      </c>
      <c r="B31" s="125" t="s">
        <v>104</v>
      </c>
    </row>
    <row r="32" spans="1:9" s="13" customFormat="1" x14ac:dyDescent="0.25">
      <c r="A32" s="22" t="s">
        <v>105</v>
      </c>
      <c r="B32" s="125" t="s">
        <v>106</v>
      </c>
    </row>
    <row r="33" spans="1:2" s="13" customFormat="1" x14ac:dyDescent="0.25">
      <c r="A33" s="22" t="s">
        <v>107</v>
      </c>
      <c r="B33" s="125" t="s">
        <v>108</v>
      </c>
    </row>
    <row r="34" spans="1:2" s="13" customFormat="1" x14ac:dyDescent="0.25">
      <c r="A34" s="22" t="s">
        <v>113</v>
      </c>
      <c r="B34" s="125" t="s">
        <v>109</v>
      </c>
    </row>
    <row r="35" spans="1:2" s="13" customFormat="1" x14ac:dyDescent="0.25">
      <c r="A35" s="22" t="s">
        <v>114</v>
      </c>
      <c r="B35" s="125" t="s">
        <v>110</v>
      </c>
    </row>
    <row r="36" spans="1:2" s="13" customFormat="1" x14ac:dyDescent="0.25">
      <c r="A36" s="22" t="s">
        <v>107</v>
      </c>
      <c r="B36" s="125" t="s">
        <v>111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1"/>
  <sheetViews>
    <sheetView topLeftCell="A67" zoomScaleNormal="100" workbookViewId="0">
      <selection activeCell="B1" sqref="B1"/>
    </sheetView>
  </sheetViews>
  <sheetFormatPr defaultRowHeight="15.75" x14ac:dyDescent="0.25"/>
  <cols>
    <col min="1" max="1" width="55.42578125" style="14" customWidth="1"/>
    <col min="2" max="2" width="39.7109375" style="14" customWidth="1"/>
    <col min="3" max="3" width="24.5703125" style="41" customWidth="1"/>
    <col min="4" max="4" width="21.7109375" style="14" bestFit="1" customWidth="1"/>
    <col min="5" max="5" width="17.42578125" style="14" customWidth="1"/>
    <col min="6" max="6" width="3.5703125" style="14" customWidth="1"/>
    <col min="7" max="7" width="46.42578125" style="12" customWidth="1"/>
    <col min="8" max="8" width="26.42578125" style="14" customWidth="1"/>
    <col min="9" max="9" width="10.42578125" style="41" customWidth="1"/>
    <col min="10" max="16384" width="9.140625" style="14"/>
  </cols>
  <sheetData>
    <row r="1" spans="1:9" x14ac:dyDescent="0.25">
      <c r="A1" s="11" t="str">
        <f>+SUMMARY!A3</f>
        <v>2021/2022 Academic Year</v>
      </c>
    </row>
    <row r="2" spans="1:9" x14ac:dyDescent="0.25">
      <c r="A2" s="13" t="s">
        <v>134</v>
      </c>
    </row>
    <row r="3" spans="1:9" ht="16.5" thickBot="1" x14ac:dyDescent="0.3">
      <c r="A3" s="13"/>
    </row>
    <row r="4" spans="1:9" x14ac:dyDescent="0.25">
      <c r="A4" s="35" t="s">
        <v>2</v>
      </c>
      <c r="B4" s="44"/>
      <c r="C4" s="45"/>
      <c r="D4" s="31"/>
      <c r="G4" s="14"/>
      <c r="H4" s="13"/>
      <c r="I4" s="14"/>
    </row>
    <row r="5" spans="1:9" x14ac:dyDescent="0.25">
      <c r="A5" s="36"/>
      <c r="B5" s="46"/>
      <c r="C5" s="47"/>
      <c r="D5" s="31"/>
      <c r="G5" s="14"/>
      <c r="I5" s="14"/>
    </row>
    <row r="6" spans="1:9" x14ac:dyDescent="0.25">
      <c r="A6" s="37" t="s">
        <v>3</v>
      </c>
      <c r="B6" s="48"/>
      <c r="C6" s="49"/>
      <c r="D6" s="31"/>
      <c r="G6" s="14"/>
      <c r="I6" s="14"/>
    </row>
    <row r="7" spans="1:9" x14ac:dyDescent="0.25">
      <c r="A7" s="38"/>
      <c r="B7" s="46"/>
      <c r="C7" s="47"/>
      <c r="D7" s="31"/>
      <c r="G7" s="14"/>
      <c r="H7" s="13"/>
      <c r="I7" s="14"/>
    </row>
    <row r="8" spans="1:9" x14ac:dyDescent="0.25">
      <c r="A8" s="39" t="s">
        <v>71</v>
      </c>
      <c r="B8" s="50"/>
      <c r="C8" s="51"/>
      <c r="D8" s="31"/>
      <c r="G8" s="14"/>
      <c r="H8" s="13"/>
      <c r="I8" s="14"/>
    </row>
    <row r="9" spans="1:9" ht="16.5" thickBot="1" x14ac:dyDescent="0.3">
      <c r="A9" s="40"/>
      <c r="B9" s="52"/>
      <c r="C9" s="53"/>
      <c r="D9" s="31"/>
      <c r="G9" s="14"/>
      <c r="H9" s="13"/>
      <c r="I9" s="14"/>
    </row>
    <row r="10" spans="1:9" ht="16.5" thickBot="1" x14ac:dyDescent="0.3">
      <c r="I10" s="14"/>
    </row>
    <row r="11" spans="1:9" ht="32.1" customHeight="1" thickBot="1" x14ac:dyDescent="0.3">
      <c r="A11" s="95" t="s">
        <v>136</v>
      </c>
      <c r="B11" s="122" t="s">
        <v>137</v>
      </c>
      <c r="C11" s="123" t="s">
        <v>138</v>
      </c>
      <c r="G11" s="127"/>
      <c r="H11" s="59"/>
      <c r="I11" s="14"/>
    </row>
    <row r="12" spans="1:9" x14ac:dyDescent="0.25">
      <c r="A12" s="89" t="s">
        <v>133</v>
      </c>
      <c r="B12" s="73" t="s">
        <v>77</v>
      </c>
      <c r="C12" s="17">
        <v>0</v>
      </c>
      <c r="D12" s="13"/>
      <c r="G12" s="128"/>
      <c r="H12" s="60"/>
      <c r="I12" s="14"/>
    </row>
    <row r="13" spans="1:9" x14ac:dyDescent="0.25">
      <c r="A13" s="38"/>
      <c r="B13" s="73" t="s">
        <v>78</v>
      </c>
      <c r="C13" s="17">
        <v>0</v>
      </c>
      <c r="D13" s="13"/>
      <c r="G13" s="128"/>
      <c r="H13" s="60"/>
      <c r="I13" s="14"/>
    </row>
    <row r="14" spans="1:9" x14ac:dyDescent="0.25">
      <c r="A14" s="38"/>
      <c r="B14" s="73" t="s">
        <v>79</v>
      </c>
      <c r="C14" s="17">
        <v>0</v>
      </c>
      <c r="D14" s="13"/>
      <c r="G14" s="128"/>
      <c r="H14" s="60"/>
      <c r="I14" s="14"/>
    </row>
    <row r="15" spans="1:9" x14ac:dyDescent="0.25">
      <c r="A15" s="36"/>
      <c r="B15" s="73" t="s">
        <v>88</v>
      </c>
      <c r="C15" s="17">
        <v>0</v>
      </c>
      <c r="G15" s="128"/>
      <c r="H15" s="60"/>
      <c r="I15" s="14"/>
    </row>
    <row r="16" spans="1:9" x14ac:dyDescent="0.25">
      <c r="A16" s="38" t="s">
        <v>13</v>
      </c>
      <c r="B16" s="73" t="s">
        <v>128</v>
      </c>
      <c r="C16" s="17">
        <v>0</v>
      </c>
      <c r="G16" s="128"/>
      <c r="H16" s="60"/>
      <c r="I16" s="14"/>
    </row>
    <row r="17" spans="1:9" x14ac:dyDescent="0.25">
      <c r="A17" s="38" t="s">
        <v>14</v>
      </c>
      <c r="B17" s="73" t="s">
        <v>129</v>
      </c>
      <c r="C17" s="17">
        <v>0</v>
      </c>
      <c r="G17" s="128"/>
      <c r="H17" s="60"/>
      <c r="I17" s="14"/>
    </row>
    <row r="18" spans="1:9" x14ac:dyDescent="0.25">
      <c r="A18" s="38" t="s">
        <v>15</v>
      </c>
      <c r="B18" s="73" t="s">
        <v>130</v>
      </c>
      <c r="C18" s="17">
        <v>0</v>
      </c>
      <c r="G18" s="128"/>
      <c r="H18" s="60"/>
      <c r="I18" s="14"/>
    </row>
    <row r="19" spans="1:9" x14ac:dyDescent="0.25">
      <c r="A19" s="36"/>
      <c r="B19" s="73" t="s">
        <v>131</v>
      </c>
      <c r="C19" s="17">
        <v>0</v>
      </c>
      <c r="G19" s="128"/>
      <c r="H19" s="60"/>
      <c r="I19" s="14"/>
    </row>
    <row r="20" spans="1:9" x14ac:dyDescent="0.25">
      <c r="A20" s="36"/>
      <c r="B20" s="73" t="s">
        <v>132</v>
      </c>
      <c r="C20" s="17">
        <v>0</v>
      </c>
      <c r="G20" s="128"/>
      <c r="H20" s="60"/>
      <c r="I20" s="14"/>
    </row>
    <row r="21" spans="1:9" x14ac:dyDescent="0.25">
      <c r="A21" s="36"/>
      <c r="B21" s="73" t="s">
        <v>132</v>
      </c>
      <c r="C21" s="17">
        <v>0</v>
      </c>
      <c r="G21" s="128"/>
      <c r="H21" s="60"/>
      <c r="I21" s="14"/>
    </row>
    <row r="22" spans="1:9" x14ac:dyDescent="0.25">
      <c r="A22" s="36"/>
      <c r="B22" s="73" t="s">
        <v>132</v>
      </c>
      <c r="C22" s="17">
        <v>0</v>
      </c>
      <c r="G22" s="128"/>
      <c r="H22" s="60"/>
      <c r="I22" s="14"/>
    </row>
    <row r="23" spans="1:9" ht="16.5" thickBot="1" x14ac:dyDescent="0.3">
      <c r="A23" s="40"/>
      <c r="B23" s="93" t="s">
        <v>19</v>
      </c>
      <c r="C23" s="121">
        <f>SUM(C12:C22)</f>
        <v>0</v>
      </c>
      <c r="G23" s="129" t="s">
        <v>135</v>
      </c>
      <c r="H23" s="130">
        <f>SUM(C23)</f>
        <v>0</v>
      </c>
      <c r="I23" s="14"/>
    </row>
    <row r="24" spans="1:9" x14ac:dyDescent="0.25">
      <c r="G24" s="131"/>
      <c r="H24" s="60"/>
    </row>
    <row r="25" spans="1:9" ht="16.5" thickBot="1" x14ac:dyDescent="0.3">
      <c r="A25" s="13"/>
      <c r="C25" s="14"/>
      <c r="G25" s="131"/>
      <c r="H25" s="60"/>
      <c r="I25" s="14"/>
    </row>
    <row r="26" spans="1:9" x14ac:dyDescent="0.25">
      <c r="A26" s="78"/>
      <c r="B26" s="79"/>
      <c r="C26" s="79"/>
      <c r="D26" s="79"/>
      <c r="E26" s="80" t="s">
        <v>141</v>
      </c>
      <c r="G26" s="131"/>
      <c r="H26" s="60"/>
      <c r="I26" s="14"/>
    </row>
    <row r="27" spans="1:9" x14ac:dyDescent="0.25">
      <c r="A27" s="81"/>
      <c r="B27" s="82"/>
      <c r="C27" s="82"/>
      <c r="D27" s="82"/>
      <c r="E27" s="83" t="s">
        <v>17</v>
      </c>
      <c r="G27" s="128" t="s">
        <v>102</v>
      </c>
      <c r="H27" s="60"/>
      <c r="I27" s="14"/>
    </row>
    <row r="28" spans="1:9" ht="16.5" thickBot="1" x14ac:dyDescent="0.3">
      <c r="A28" s="114" t="s">
        <v>16</v>
      </c>
      <c r="B28" s="84" t="s">
        <v>7</v>
      </c>
      <c r="C28" s="85" t="s">
        <v>188</v>
      </c>
      <c r="D28" s="84" t="s">
        <v>189</v>
      </c>
      <c r="E28" s="86" t="s">
        <v>18</v>
      </c>
      <c r="G28" s="131"/>
      <c r="H28" s="60"/>
      <c r="I28" s="14"/>
    </row>
    <row r="29" spans="1:9" x14ac:dyDescent="0.25">
      <c r="A29" s="38" t="s">
        <v>13</v>
      </c>
      <c r="B29" s="76" t="s">
        <v>40</v>
      </c>
      <c r="C29" s="77">
        <v>0</v>
      </c>
      <c r="D29" s="77">
        <v>0</v>
      </c>
      <c r="E29" s="126">
        <f>C29-D29</f>
        <v>0</v>
      </c>
      <c r="G29" s="131"/>
      <c r="H29" s="60"/>
      <c r="I29" s="14"/>
    </row>
    <row r="30" spans="1:9" x14ac:dyDescent="0.25">
      <c r="A30" s="38" t="s">
        <v>14</v>
      </c>
      <c r="B30" s="73" t="s">
        <v>43</v>
      </c>
      <c r="C30" s="17">
        <v>0</v>
      </c>
      <c r="D30" s="17">
        <v>0</v>
      </c>
      <c r="E30" s="126">
        <f t="shared" ref="E30:E41" si="0">C30-D30</f>
        <v>0</v>
      </c>
      <c r="G30" s="131"/>
      <c r="H30" s="60"/>
      <c r="I30" s="14"/>
    </row>
    <row r="31" spans="1:9" x14ac:dyDescent="0.25">
      <c r="A31" s="36" t="s">
        <v>21</v>
      </c>
      <c r="B31" s="73" t="s">
        <v>41</v>
      </c>
      <c r="C31" s="17">
        <v>0</v>
      </c>
      <c r="D31" s="17">
        <v>0</v>
      </c>
      <c r="E31" s="126">
        <f t="shared" si="0"/>
        <v>0</v>
      </c>
      <c r="G31" s="131"/>
      <c r="H31" s="60"/>
      <c r="I31" s="14"/>
    </row>
    <row r="32" spans="1:9" x14ac:dyDescent="0.25">
      <c r="A32" s="36" t="s">
        <v>22</v>
      </c>
      <c r="B32" s="73" t="s">
        <v>75</v>
      </c>
      <c r="C32" s="17">
        <v>0</v>
      </c>
      <c r="D32" s="17">
        <v>0</v>
      </c>
      <c r="E32" s="126">
        <f t="shared" si="0"/>
        <v>0</v>
      </c>
      <c r="G32" s="131"/>
      <c r="H32" s="60"/>
      <c r="I32" s="14"/>
    </row>
    <row r="33" spans="1:9" x14ac:dyDescent="0.25">
      <c r="A33" s="36" t="s">
        <v>23</v>
      </c>
      <c r="B33" s="73" t="s">
        <v>74</v>
      </c>
      <c r="C33" s="17">
        <v>0</v>
      </c>
      <c r="D33" s="17">
        <v>0</v>
      </c>
      <c r="E33" s="126">
        <f t="shared" si="0"/>
        <v>0</v>
      </c>
      <c r="G33" s="131"/>
      <c r="H33" s="60"/>
      <c r="I33" s="14"/>
    </row>
    <row r="34" spans="1:9" x14ac:dyDescent="0.25">
      <c r="A34" s="36" t="s">
        <v>24</v>
      </c>
      <c r="B34" s="73" t="s">
        <v>74</v>
      </c>
      <c r="C34" s="17">
        <v>0</v>
      </c>
      <c r="D34" s="17">
        <v>0</v>
      </c>
      <c r="E34" s="126">
        <f t="shared" si="0"/>
        <v>0</v>
      </c>
      <c r="G34" s="131"/>
      <c r="H34" s="60"/>
      <c r="I34" s="14"/>
    </row>
    <row r="35" spans="1:9" x14ac:dyDescent="0.25">
      <c r="A35" s="36"/>
      <c r="B35" s="73" t="s">
        <v>46</v>
      </c>
      <c r="C35" s="17">
        <v>0</v>
      </c>
      <c r="D35" s="17">
        <v>0</v>
      </c>
      <c r="E35" s="126">
        <f t="shared" si="0"/>
        <v>0</v>
      </c>
      <c r="G35" s="131"/>
      <c r="H35" s="60"/>
      <c r="I35" s="14"/>
    </row>
    <row r="36" spans="1:9" x14ac:dyDescent="0.25">
      <c r="A36" s="36"/>
      <c r="B36" s="73" t="s">
        <v>47</v>
      </c>
      <c r="C36" s="17">
        <v>0</v>
      </c>
      <c r="D36" s="17">
        <v>0</v>
      </c>
      <c r="E36" s="126">
        <f t="shared" si="0"/>
        <v>0</v>
      </c>
      <c r="G36" s="131"/>
      <c r="H36" s="60"/>
      <c r="I36" s="14"/>
    </row>
    <row r="37" spans="1:9" x14ac:dyDescent="0.25">
      <c r="A37" s="36"/>
      <c r="B37" s="73" t="s">
        <v>48</v>
      </c>
      <c r="C37" s="17">
        <v>0</v>
      </c>
      <c r="D37" s="17">
        <v>0</v>
      </c>
      <c r="E37" s="126">
        <f t="shared" si="0"/>
        <v>0</v>
      </c>
      <c r="G37" s="131"/>
      <c r="H37" s="60"/>
      <c r="I37" s="14"/>
    </row>
    <row r="38" spans="1:9" x14ac:dyDescent="0.25">
      <c r="A38" s="36"/>
      <c r="B38" s="73" t="s">
        <v>54</v>
      </c>
      <c r="C38" s="17">
        <v>0</v>
      </c>
      <c r="D38" s="17">
        <v>0</v>
      </c>
      <c r="E38" s="126">
        <f t="shared" si="0"/>
        <v>0</v>
      </c>
      <c r="G38" s="131"/>
      <c r="H38" s="60"/>
      <c r="I38" s="14"/>
    </row>
    <row r="39" spans="1:9" x14ac:dyDescent="0.25">
      <c r="A39" s="36"/>
      <c r="B39" s="73" t="s">
        <v>55</v>
      </c>
      <c r="C39" s="17">
        <v>0</v>
      </c>
      <c r="D39" s="17">
        <v>0</v>
      </c>
      <c r="E39" s="126">
        <f t="shared" si="0"/>
        <v>0</v>
      </c>
      <c r="G39" s="131"/>
      <c r="H39" s="60"/>
      <c r="I39" s="14"/>
    </row>
    <row r="40" spans="1:9" x14ac:dyDescent="0.25">
      <c r="A40" s="36"/>
      <c r="B40" s="73" t="s">
        <v>56</v>
      </c>
      <c r="C40" s="17">
        <v>0</v>
      </c>
      <c r="D40" s="17">
        <v>0</v>
      </c>
      <c r="E40" s="126">
        <f t="shared" si="0"/>
        <v>0</v>
      </c>
      <c r="G40" s="131"/>
      <c r="H40" s="60"/>
      <c r="I40" s="14"/>
    </row>
    <row r="41" spans="1:9" ht="16.5" thickBot="1" x14ac:dyDescent="0.3">
      <c r="A41" s="40"/>
      <c r="B41" s="93" t="s">
        <v>19</v>
      </c>
      <c r="C41" s="65">
        <f>SUM(C29:C40)</f>
        <v>0</v>
      </c>
      <c r="D41" s="65">
        <f>SUM(D29:D40)</f>
        <v>0</v>
      </c>
      <c r="E41" s="126">
        <f t="shared" si="0"/>
        <v>0</v>
      </c>
      <c r="G41" s="128" t="s">
        <v>20</v>
      </c>
      <c r="H41" s="130">
        <f>SUM(E41)</f>
        <v>0</v>
      </c>
      <c r="I41" s="14"/>
    </row>
    <row r="42" spans="1:9" ht="16.5" thickBot="1" x14ac:dyDescent="0.3">
      <c r="C42" s="14"/>
      <c r="G42" s="131"/>
      <c r="H42" s="60"/>
      <c r="I42" s="14"/>
    </row>
    <row r="43" spans="1:9" ht="32.1" customHeight="1" thickBot="1" x14ac:dyDescent="0.3">
      <c r="A43" s="95" t="s">
        <v>64</v>
      </c>
      <c r="B43" s="87" t="s">
        <v>102</v>
      </c>
      <c r="C43" s="88" t="s">
        <v>12</v>
      </c>
      <c r="E43" s="12"/>
      <c r="G43" s="36"/>
      <c r="H43" s="132"/>
      <c r="I43" s="14"/>
    </row>
    <row r="44" spans="1:9" x14ac:dyDescent="0.25">
      <c r="A44" s="36"/>
      <c r="B44" s="76" t="s">
        <v>163</v>
      </c>
      <c r="C44" s="90">
        <v>0</v>
      </c>
      <c r="E44" s="12"/>
      <c r="G44" s="36"/>
      <c r="H44" s="132"/>
      <c r="I44" s="14"/>
    </row>
    <row r="45" spans="1:9" x14ac:dyDescent="0.25">
      <c r="A45" s="36"/>
      <c r="B45" s="73" t="s">
        <v>80</v>
      </c>
      <c r="C45" s="91">
        <v>0</v>
      </c>
      <c r="E45" s="12"/>
      <c r="G45" s="36"/>
      <c r="H45" s="132"/>
      <c r="I45" s="14"/>
    </row>
    <row r="46" spans="1:9" x14ac:dyDescent="0.25">
      <c r="A46" s="36"/>
      <c r="B46" s="73" t="s">
        <v>81</v>
      </c>
      <c r="C46" s="91">
        <v>0</v>
      </c>
      <c r="E46" s="12"/>
      <c r="G46" s="36"/>
      <c r="H46" s="132"/>
      <c r="I46" s="14"/>
    </row>
    <row r="47" spans="1:9" x14ac:dyDescent="0.25">
      <c r="A47" s="36"/>
      <c r="B47" s="73" t="s">
        <v>186</v>
      </c>
      <c r="C47" s="91">
        <v>0</v>
      </c>
      <c r="E47" s="12"/>
      <c r="G47" s="36"/>
      <c r="H47" s="132"/>
      <c r="I47" s="14"/>
    </row>
    <row r="48" spans="1:9" x14ac:dyDescent="0.25">
      <c r="A48" s="36"/>
      <c r="B48" s="73" t="s">
        <v>165</v>
      </c>
      <c r="C48" s="91">
        <v>0</v>
      </c>
      <c r="E48" s="12"/>
      <c r="G48" s="36"/>
      <c r="H48" s="132"/>
      <c r="I48" s="14"/>
    </row>
    <row r="49" spans="1:9" x14ac:dyDescent="0.25">
      <c r="A49" s="36"/>
      <c r="B49" s="73" t="s">
        <v>82</v>
      </c>
      <c r="C49" s="91">
        <v>0</v>
      </c>
      <c r="E49" s="12"/>
      <c r="G49" s="36"/>
      <c r="H49" s="132"/>
      <c r="I49" s="14"/>
    </row>
    <row r="50" spans="1:9" x14ac:dyDescent="0.25">
      <c r="A50" s="36"/>
      <c r="B50" s="73" t="s">
        <v>164</v>
      </c>
      <c r="C50" s="91">
        <v>0</v>
      </c>
      <c r="E50" s="12"/>
      <c r="G50" s="36"/>
      <c r="H50" s="132"/>
      <c r="I50" s="14"/>
    </row>
    <row r="51" spans="1:9" x14ac:dyDescent="0.25">
      <c r="A51" s="36"/>
      <c r="B51" s="73"/>
      <c r="C51" s="91">
        <v>0</v>
      </c>
      <c r="E51" s="12"/>
      <c r="G51" s="36"/>
      <c r="H51" s="132"/>
      <c r="I51" s="14"/>
    </row>
    <row r="52" spans="1:9" x14ac:dyDescent="0.25">
      <c r="A52" s="36"/>
      <c r="B52" s="73"/>
      <c r="C52" s="91">
        <v>0</v>
      </c>
      <c r="E52" s="12"/>
      <c r="G52" s="36"/>
      <c r="H52" s="132"/>
      <c r="I52" s="14"/>
    </row>
    <row r="53" spans="1:9" x14ac:dyDescent="0.25">
      <c r="A53" s="36"/>
      <c r="B53" s="73"/>
      <c r="C53" s="91">
        <v>0</v>
      </c>
      <c r="E53" s="12"/>
      <c r="G53" s="36"/>
      <c r="H53" s="132"/>
      <c r="I53" s="14"/>
    </row>
    <row r="54" spans="1:9" x14ac:dyDescent="0.25">
      <c r="A54" s="36"/>
      <c r="B54" s="73"/>
      <c r="C54" s="91">
        <v>0</v>
      </c>
      <c r="E54" s="12"/>
      <c r="G54" s="36"/>
      <c r="H54" s="132"/>
      <c r="I54" s="14"/>
    </row>
    <row r="55" spans="1:9" x14ac:dyDescent="0.25">
      <c r="A55" s="36"/>
      <c r="B55" s="73"/>
      <c r="C55" s="91">
        <v>0</v>
      </c>
      <c r="E55" s="12"/>
      <c r="G55" s="36"/>
      <c r="H55" s="132"/>
      <c r="I55" s="14"/>
    </row>
    <row r="56" spans="1:9" x14ac:dyDescent="0.25">
      <c r="A56" s="36"/>
      <c r="B56" s="73"/>
      <c r="C56" s="91">
        <v>0</v>
      </c>
      <c r="E56" s="12"/>
      <c r="G56" s="36"/>
      <c r="H56" s="132"/>
      <c r="I56" s="14"/>
    </row>
    <row r="57" spans="1:9" ht="16.5" thickBot="1" x14ac:dyDescent="0.3">
      <c r="A57" s="40"/>
      <c r="B57" s="93" t="s">
        <v>19</v>
      </c>
      <c r="C57" s="94">
        <f>SUM(C44:C56)</f>
        <v>0</v>
      </c>
      <c r="G57" s="129" t="s">
        <v>139</v>
      </c>
      <c r="H57" s="130">
        <f>SUM(C57)</f>
        <v>0</v>
      </c>
    </row>
    <row r="58" spans="1:9" ht="16.5" thickBot="1" x14ac:dyDescent="0.3">
      <c r="G58" s="131"/>
      <c r="H58" s="60"/>
    </row>
    <row r="59" spans="1:9" ht="32.1" customHeight="1" thickBot="1" x14ac:dyDescent="0.3">
      <c r="A59" s="95" t="s">
        <v>25</v>
      </c>
      <c r="B59" s="87" t="s">
        <v>26</v>
      </c>
      <c r="C59" s="88" t="s">
        <v>12</v>
      </c>
      <c r="G59" s="131"/>
      <c r="H59" s="60"/>
    </row>
    <row r="60" spans="1:9" x14ac:dyDescent="0.25">
      <c r="A60" s="38" t="s">
        <v>102</v>
      </c>
      <c r="B60" s="76" t="s">
        <v>89</v>
      </c>
      <c r="C60" s="90">
        <v>0</v>
      </c>
      <c r="G60" s="131"/>
      <c r="H60" s="60"/>
    </row>
    <row r="61" spans="1:9" x14ac:dyDescent="0.25">
      <c r="A61" s="36"/>
      <c r="B61" s="73" t="s">
        <v>90</v>
      </c>
      <c r="C61" s="91">
        <v>0</v>
      </c>
      <c r="G61" s="131"/>
      <c r="H61" s="60"/>
    </row>
    <row r="62" spans="1:9" x14ac:dyDescent="0.25">
      <c r="A62" s="36"/>
      <c r="B62" s="73" t="s">
        <v>91</v>
      </c>
      <c r="C62" s="91">
        <v>0</v>
      </c>
      <c r="G62" s="131"/>
      <c r="H62" s="60"/>
    </row>
    <row r="63" spans="1:9" x14ac:dyDescent="0.25">
      <c r="A63" s="36"/>
      <c r="B63" s="73" t="s">
        <v>92</v>
      </c>
      <c r="C63" s="91">
        <v>0</v>
      </c>
      <c r="G63" s="131"/>
      <c r="H63" s="60"/>
    </row>
    <row r="64" spans="1:9" x14ac:dyDescent="0.25">
      <c r="A64" s="36"/>
      <c r="B64" s="73" t="s">
        <v>93</v>
      </c>
      <c r="C64" s="91">
        <v>0</v>
      </c>
      <c r="G64" s="131"/>
      <c r="H64" s="60"/>
    </row>
    <row r="65" spans="1:9" x14ac:dyDescent="0.25">
      <c r="A65" s="36"/>
      <c r="B65" s="73" t="s">
        <v>57</v>
      </c>
      <c r="C65" s="91">
        <v>0</v>
      </c>
      <c r="G65" s="131"/>
      <c r="H65" s="60"/>
    </row>
    <row r="66" spans="1:9" x14ac:dyDescent="0.25">
      <c r="A66" s="36"/>
      <c r="B66" s="73" t="s">
        <v>58</v>
      </c>
      <c r="C66" s="91">
        <v>0</v>
      </c>
      <c r="G66" s="131"/>
      <c r="H66" s="60"/>
    </row>
    <row r="67" spans="1:9" ht="16.5" thickBot="1" x14ac:dyDescent="0.3">
      <c r="A67" s="40"/>
      <c r="B67" s="93" t="s">
        <v>19</v>
      </c>
      <c r="C67" s="94">
        <f>SUM(C60:C66)</f>
        <v>0</v>
      </c>
      <c r="G67" s="129" t="s">
        <v>140</v>
      </c>
      <c r="H67" s="130">
        <f>SUM(C67)</f>
        <v>0</v>
      </c>
    </row>
    <row r="68" spans="1:9" ht="16.5" thickBot="1" x14ac:dyDescent="0.3">
      <c r="G68" s="131"/>
      <c r="H68" s="60"/>
    </row>
    <row r="69" spans="1:9" ht="32.1" customHeight="1" thickBot="1" x14ac:dyDescent="0.3">
      <c r="A69" s="95" t="s">
        <v>166</v>
      </c>
      <c r="B69" s="87" t="s">
        <v>26</v>
      </c>
      <c r="C69" s="88" t="s">
        <v>12</v>
      </c>
      <c r="G69" s="131"/>
      <c r="H69" s="60"/>
    </row>
    <row r="70" spans="1:9" x14ac:dyDescent="0.25">
      <c r="A70" s="38" t="s">
        <v>102</v>
      </c>
      <c r="B70" s="76" t="s">
        <v>167</v>
      </c>
      <c r="C70" s="90">
        <v>0</v>
      </c>
      <c r="G70" s="131"/>
      <c r="H70" s="60"/>
    </row>
    <row r="71" spans="1:9" x14ac:dyDescent="0.25">
      <c r="A71" s="36"/>
      <c r="B71" s="73" t="s">
        <v>168</v>
      </c>
      <c r="C71" s="91">
        <v>0</v>
      </c>
      <c r="G71" s="131"/>
      <c r="H71" s="60"/>
    </row>
    <row r="72" spans="1:9" x14ac:dyDescent="0.25">
      <c r="A72" s="36"/>
      <c r="B72" s="73" t="s">
        <v>91</v>
      </c>
      <c r="C72" s="91">
        <v>0</v>
      </c>
      <c r="G72" s="131"/>
      <c r="H72" s="60"/>
    </row>
    <row r="73" spans="1:9" x14ac:dyDescent="0.25">
      <c r="A73" s="36"/>
      <c r="B73" s="73" t="s">
        <v>92</v>
      </c>
      <c r="C73" s="91">
        <v>0</v>
      </c>
      <c r="G73" s="131"/>
      <c r="H73" s="60"/>
    </row>
    <row r="74" spans="1:9" x14ac:dyDescent="0.25">
      <c r="A74" s="36"/>
      <c r="B74" s="73" t="s">
        <v>93</v>
      </c>
      <c r="C74" s="91">
        <v>0</v>
      </c>
      <c r="G74" s="131"/>
      <c r="H74" s="60"/>
    </row>
    <row r="75" spans="1:9" x14ac:dyDescent="0.25">
      <c r="A75" s="36"/>
      <c r="B75" s="73" t="s">
        <v>57</v>
      </c>
      <c r="C75" s="91">
        <v>0</v>
      </c>
      <c r="G75" s="131"/>
      <c r="H75" s="60"/>
    </row>
    <row r="76" spans="1:9" x14ac:dyDescent="0.25">
      <c r="A76" s="36"/>
      <c r="B76" s="73" t="s">
        <v>58</v>
      </c>
      <c r="C76" s="91">
        <v>0</v>
      </c>
      <c r="G76" s="131"/>
      <c r="H76" s="60"/>
    </row>
    <row r="77" spans="1:9" ht="16.5" thickBot="1" x14ac:dyDescent="0.3">
      <c r="A77" s="40"/>
      <c r="B77" s="93" t="s">
        <v>19</v>
      </c>
      <c r="C77" s="94">
        <f>SUM(C70:C76)</f>
        <v>0</v>
      </c>
      <c r="G77" s="129" t="s">
        <v>187</v>
      </c>
      <c r="H77" s="130">
        <f>SUM(C77)</f>
        <v>0</v>
      </c>
    </row>
    <row r="78" spans="1:9" s="31" customFormat="1" ht="16.5" thickBot="1" x14ac:dyDescent="0.3">
      <c r="A78" s="109"/>
      <c r="B78" s="93"/>
      <c r="C78" s="110"/>
      <c r="G78" s="129"/>
      <c r="H78" s="133"/>
      <c r="I78" s="55"/>
    </row>
    <row r="79" spans="1:9" ht="32.1" customHeight="1" thickBot="1" x14ac:dyDescent="0.3">
      <c r="A79" s="95" t="s">
        <v>144</v>
      </c>
      <c r="B79" s="87" t="s">
        <v>27</v>
      </c>
      <c r="C79" s="88" t="s">
        <v>12</v>
      </c>
      <c r="G79" s="131"/>
      <c r="H79" s="60"/>
    </row>
    <row r="80" spans="1:9" x14ac:dyDescent="0.25">
      <c r="A80" s="36"/>
      <c r="B80" s="76" t="s">
        <v>28</v>
      </c>
      <c r="C80" s="90">
        <v>0</v>
      </c>
      <c r="G80" s="131"/>
      <c r="H80" s="60"/>
    </row>
    <row r="81" spans="1:8" x14ac:dyDescent="0.25">
      <c r="A81" s="36"/>
      <c r="B81" s="73" t="s">
        <v>29</v>
      </c>
      <c r="C81" s="91">
        <v>0</v>
      </c>
      <c r="G81" s="131"/>
      <c r="H81" s="60"/>
    </row>
    <row r="82" spans="1:8" x14ac:dyDescent="0.25">
      <c r="A82" s="36"/>
      <c r="B82" s="73" t="s">
        <v>11</v>
      </c>
      <c r="C82" s="91">
        <v>0</v>
      </c>
      <c r="G82" s="131"/>
      <c r="H82" s="60"/>
    </row>
    <row r="83" spans="1:8" x14ac:dyDescent="0.25">
      <c r="A83" s="36"/>
      <c r="B83" s="73" t="s">
        <v>11</v>
      </c>
      <c r="C83" s="91">
        <v>0</v>
      </c>
      <c r="G83" s="131"/>
      <c r="H83" s="60"/>
    </row>
    <row r="84" spans="1:8" x14ac:dyDescent="0.25">
      <c r="A84" s="36"/>
      <c r="B84" s="73" t="s">
        <v>11</v>
      </c>
      <c r="C84" s="91">
        <v>0</v>
      </c>
      <c r="G84" s="131"/>
      <c r="H84" s="60"/>
    </row>
    <row r="85" spans="1:8" x14ac:dyDescent="0.25">
      <c r="A85" s="36"/>
      <c r="B85" s="25"/>
      <c r="C85" s="60"/>
      <c r="G85" s="131"/>
      <c r="H85" s="60"/>
    </row>
    <row r="86" spans="1:8" ht="16.5" thickBot="1" x14ac:dyDescent="0.3">
      <c r="A86" s="40"/>
      <c r="B86" s="93" t="s">
        <v>19</v>
      </c>
      <c r="C86" s="94">
        <f>SUM(C80:C85)</f>
        <v>0</v>
      </c>
      <c r="G86" s="129" t="s">
        <v>145</v>
      </c>
      <c r="H86" s="130">
        <f>SUM(C86)</f>
        <v>0</v>
      </c>
    </row>
    <row r="87" spans="1:8" ht="16.5" thickBot="1" x14ac:dyDescent="0.3">
      <c r="G87" s="131"/>
      <c r="H87" s="60"/>
    </row>
    <row r="88" spans="1:8" ht="32.1" customHeight="1" thickBot="1" x14ac:dyDescent="0.3">
      <c r="A88" s="95" t="s">
        <v>30</v>
      </c>
      <c r="B88" s="87" t="s">
        <v>27</v>
      </c>
      <c r="C88" s="88" t="s">
        <v>12</v>
      </c>
      <c r="G88" s="131"/>
      <c r="H88" s="60"/>
    </row>
    <row r="89" spans="1:8" x14ac:dyDescent="0.25">
      <c r="A89" s="36"/>
      <c r="B89" s="76" t="s">
        <v>32</v>
      </c>
      <c r="C89" s="90">
        <v>0</v>
      </c>
      <c r="G89" s="131"/>
      <c r="H89" s="60"/>
    </row>
    <row r="90" spans="1:8" x14ac:dyDescent="0.25">
      <c r="A90" s="36"/>
      <c r="B90" s="73" t="s">
        <v>31</v>
      </c>
      <c r="C90" s="91">
        <v>0</v>
      </c>
      <c r="G90" s="131"/>
      <c r="H90" s="60"/>
    </row>
    <row r="91" spans="1:8" x14ac:dyDescent="0.25">
      <c r="A91" s="36"/>
      <c r="B91" s="73" t="s">
        <v>76</v>
      </c>
      <c r="C91" s="91">
        <v>0</v>
      </c>
      <c r="G91" s="131"/>
      <c r="H91" s="60"/>
    </row>
    <row r="92" spans="1:8" x14ac:dyDescent="0.25">
      <c r="A92" s="36"/>
      <c r="B92" s="73" t="s">
        <v>11</v>
      </c>
      <c r="C92" s="91">
        <v>0</v>
      </c>
      <c r="G92" s="131"/>
      <c r="H92" s="60"/>
    </row>
    <row r="93" spans="1:8" x14ac:dyDescent="0.25">
      <c r="A93" s="36"/>
      <c r="B93" s="115"/>
      <c r="C93" s="91">
        <v>0</v>
      </c>
      <c r="G93" s="131"/>
      <c r="H93" s="60"/>
    </row>
    <row r="94" spans="1:8" x14ac:dyDescent="0.25">
      <c r="A94" s="36"/>
      <c r="B94" s="25"/>
      <c r="C94" s="60"/>
      <c r="G94" s="131"/>
      <c r="H94" s="60"/>
    </row>
    <row r="95" spans="1:8" ht="16.5" thickBot="1" x14ac:dyDescent="0.3">
      <c r="A95" s="40"/>
      <c r="B95" s="93" t="s">
        <v>19</v>
      </c>
      <c r="C95" s="94">
        <f>SUM(C89:C94)</f>
        <v>0</v>
      </c>
      <c r="G95" s="129" t="s">
        <v>146</v>
      </c>
      <c r="H95" s="130">
        <f>SUM(C95)</f>
        <v>0</v>
      </c>
    </row>
    <row r="96" spans="1:8" ht="16.5" thickBot="1" x14ac:dyDescent="0.3">
      <c r="G96" s="131"/>
      <c r="H96" s="60"/>
    </row>
    <row r="97" spans="1:8" ht="32.1" customHeight="1" thickBot="1" x14ac:dyDescent="0.3">
      <c r="A97" s="95" t="s">
        <v>33</v>
      </c>
      <c r="B97" s="116" t="s">
        <v>35</v>
      </c>
      <c r="C97" s="119">
        <v>0</v>
      </c>
      <c r="G97" s="131"/>
      <c r="H97" s="60"/>
    </row>
    <row r="98" spans="1:8" x14ac:dyDescent="0.25">
      <c r="A98" s="36"/>
      <c r="B98" s="23"/>
      <c r="C98" s="60"/>
      <c r="G98" s="131"/>
      <c r="H98" s="60"/>
    </row>
    <row r="99" spans="1:8" x14ac:dyDescent="0.25">
      <c r="A99" s="36"/>
      <c r="B99" s="24" t="s">
        <v>34</v>
      </c>
      <c r="C99" s="117">
        <v>0</v>
      </c>
      <c r="G99" s="131"/>
      <c r="H99" s="60"/>
    </row>
    <row r="100" spans="1:8" x14ac:dyDescent="0.25">
      <c r="A100" s="36"/>
      <c r="B100" s="25"/>
      <c r="C100" s="60"/>
      <c r="G100" s="131"/>
      <c r="H100" s="60"/>
    </row>
    <row r="101" spans="1:8" x14ac:dyDescent="0.25">
      <c r="A101" s="36"/>
      <c r="B101" s="70" t="s">
        <v>27</v>
      </c>
      <c r="C101" s="118" t="s">
        <v>12</v>
      </c>
      <c r="G101" s="131"/>
      <c r="H101" s="60"/>
    </row>
    <row r="102" spans="1:8" x14ac:dyDescent="0.25">
      <c r="A102" s="36"/>
      <c r="B102" s="73" t="s">
        <v>36</v>
      </c>
      <c r="C102" s="92">
        <f>+C99*C97</f>
        <v>0</v>
      </c>
      <c r="G102" s="131"/>
      <c r="H102" s="60"/>
    </row>
    <row r="103" spans="1:8" x14ac:dyDescent="0.25">
      <c r="A103" s="36"/>
      <c r="B103" s="73" t="s">
        <v>59</v>
      </c>
      <c r="C103" s="91">
        <v>0</v>
      </c>
      <c r="G103" s="131"/>
      <c r="H103" s="60"/>
    </row>
    <row r="104" spans="1:8" x14ac:dyDescent="0.25">
      <c r="A104" s="36"/>
      <c r="B104" s="73" t="s">
        <v>11</v>
      </c>
      <c r="C104" s="91">
        <v>0</v>
      </c>
      <c r="G104" s="131"/>
      <c r="H104" s="60"/>
    </row>
    <row r="105" spans="1:8" x14ac:dyDescent="0.25">
      <c r="A105" s="36"/>
      <c r="B105" s="73" t="s">
        <v>11</v>
      </c>
      <c r="C105" s="91">
        <v>0</v>
      </c>
      <c r="G105" s="131"/>
      <c r="H105" s="60"/>
    </row>
    <row r="106" spans="1:8" x14ac:dyDescent="0.25">
      <c r="A106" s="36"/>
      <c r="B106" s="73" t="s">
        <v>11</v>
      </c>
      <c r="C106" s="91">
        <v>0</v>
      </c>
      <c r="G106" s="131"/>
      <c r="H106" s="60"/>
    </row>
    <row r="107" spans="1:8" x14ac:dyDescent="0.25">
      <c r="A107" s="36"/>
      <c r="B107" s="25"/>
      <c r="C107" s="60"/>
      <c r="G107" s="131"/>
      <c r="H107" s="60"/>
    </row>
    <row r="108" spans="1:8" ht="16.5" thickBot="1" x14ac:dyDescent="0.3">
      <c r="A108" s="40"/>
      <c r="B108" s="93" t="s">
        <v>19</v>
      </c>
      <c r="C108" s="94">
        <f>SUM(C102:C107)</f>
        <v>0</v>
      </c>
      <c r="G108" s="129" t="s">
        <v>147</v>
      </c>
      <c r="H108" s="130">
        <f>SUM(C108)</f>
        <v>0</v>
      </c>
    </row>
    <row r="109" spans="1:8" x14ac:dyDescent="0.25">
      <c r="G109" s="131"/>
      <c r="H109" s="60"/>
    </row>
    <row r="110" spans="1:8" x14ac:dyDescent="0.25">
      <c r="G110" s="131"/>
      <c r="H110" s="60"/>
    </row>
    <row r="111" spans="1:8" ht="21" thickBot="1" x14ac:dyDescent="0.35">
      <c r="G111" s="134" t="s">
        <v>158</v>
      </c>
      <c r="H111" s="135">
        <f>SUM(H23:H108)</f>
        <v>0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5"/>
  <sheetViews>
    <sheetView workbookViewId="0">
      <selection activeCell="I8" sqref="I8"/>
    </sheetView>
  </sheetViews>
  <sheetFormatPr defaultRowHeight="12.75" x14ac:dyDescent="0.2"/>
  <cols>
    <col min="1" max="1" width="30.140625" customWidth="1"/>
    <col min="2" max="2" width="41.42578125" customWidth="1"/>
    <col min="3" max="3" width="23.85546875" customWidth="1"/>
    <col min="4" max="4" width="5.28515625" customWidth="1"/>
    <col min="5" max="5" width="35.28515625" customWidth="1"/>
    <col min="6" max="6" width="24.42578125" customWidth="1"/>
  </cols>
  <sheetData>
    <row r="1" spans="1:7" ht="15.75" x14ac:dyDescent="0.25">
      <c r="A1" s="11" t="str">
        <f>+SUMMARY!A3</f>
        <v>2021/2022 Academic Year</v>
      </c>
    </row>
    <row r="2" spans="1:7" ht="15.75" x14ac:dyDescent="0.25">
      <c r="A2" s="13" t="s">
        <v>169</v>
      </c>
    </row>
    <row r="3" spans="1:7" ht="13.5" thickBot="1" x14ac:dyDescent="0.25"/>
    <row r="4" spans="1:7" s="14" customFormat="1" ht="15.75" x14ac:dyDescent="0.25">
      <c r="A4" s="35" t="s">
        <v>2</v>
      </c>
      <c r="B4" s="44"/>
      <c r="C4" s="45"/>
      <c r="D4" s="31"/>
      <c r="F4" s="13"/>
    </row>
    <row r="5" spans="1:7" s="14" customFormat="1" ht="15.75" x14ac:dyDescent="0.25">
      <c r="A5" s="36"/>
      <c r="B5" s="46"/>
      <c r="C5" s="47"/>
      <c r="D5" s="31"/>
    </row>
    <row r="6" spans="1:7" s="14" customFormat="1" ht="15.75" x14ac:dyDescent="0.25">
      <c r="A6" s="37" t="s">
        <v>3</v>
      </c>
      <c r="B6" s="48"/>
      <c r="C6" s="49"/>
      <c r="D6" s="31"/>
    </row>
    <row r="7" spans="1:7" s="14" customFormat="1" ht="15.75" x14ac:dyDescent="0.25">
      <c r="A7" s="38"/>
      <c r="B7" s="46"/>
      <c r="C7" s="47"/>
      <c r="D7" s="31"/>
      <c r="F7" s="13"/>
    </row>
    <row r="8" spans="1:7" s="14" customFormat="1" ht="15.75" x14ac:dyDescent="0.25">
      <c r="A8" s="39" t="s">
        <v>71</v>
      </c>
      <c r="B8" s="50"/>
      <c r="C8" s="51"/>
      <c r="D8" s="31"/>
      <c r="F8" s="13"/>
    </row>
    <row r="9" spans="1:7" s="14" customFormat="1" ht="16.5" thickBot="1" x14ac:dyDescent="0.3">
      <c r="A9" s="40"/>
      <c r="B9" s="52"/>
      <c r="C9" s="53"/>
      <c r="D9" s="31"/>
      <c r="F9" s="13"/>
    </row>
    <row r="10" spans="1:7" s="14" customFormat="1" ht="16.5" thickBot="1" x14ac:dyDescent="0.3">
      <c r="C10" s="41"/>
      <c r="E10" s="12"/>
      <c r="G10" s="41"/>
    </row>
    <row r="11" spans="1:7" s="14" customFormat="1" ht="32.1" customHeight="1" thickBot="1" x14ac:dyDescent="0.3">
      <c r="A11" s="95" t="s">
        <v>148</v>
      </c>
      <c r="B11" s="87" t="s">
        <v>27</v>
      </c>
      <c r="C11" s="88" t="s">
        <v>12</v>
      </c>
      <c r="E11" s="127"/>
      <c r="F11" s="59"/>
      <c r="G11" s="41"/>
    </row>
    <row r="12" spans="1:7" s="14" customFormat="1" ht="15.75" x14ac:dyDescent="0.25">
      <c r="A12" s="36"/>
      <c r="B12" s="76" t="s">
        <v>83</v>
      </c>
      <c r="C12" s="90">
        <v>0</v>
      </c>
      <c r="E12" s="131"/>
      <c r="F12" s="60"/>
      <c r="G12" s="41"/>
    </row>
    <row r="13" spans="1:7" s="14" customFormat="1" ht="15.75" x14ac:dyDescent="0.25">
      <c r="A13" s="36"/>
      <c r="B13" s="73" t="s">
        <v>84</v>
      </c>
      <c r="C13" s="91">
        <v>0</v>
      </c>
      <c r="E13" s="131"/>
      <c r="F13" s="60"/>
      <c r="G13" s="41"/>
    </row>
    <row r="14" spans="1:7" s="14" customFormat="1" ht="15.75" x14ac:dyDescent="0.25">
      <c r="A14" s="36"/>
      <c r="B14" s="73" t="s">
        <v>85</v>
      </c>
      <c r="C14" s="91">
        <v>0</v>
      </c>
      <c r="E14" s="131"/>
      <c r="F14" s="60"/>
      <c r="G14" s="41"/>
    </row>
    <row r="15" spans="1:7" s="14" customFormat="1" ht="15.75" x14ac:dyDescent="0.25">
      <c r="A15" s="36"/>
      <c r="B15" s="73" t="s">
        <v>86</v>
      </c>
      <c r="C15" s="91">
        <v>0</v>
      </c>
      <c r="E15" s="131"/>
      <c r="F15" s="60"/>
      <c r="G15" s="41"/>
    </row>
    <row r="16" spans="1:7" s="14" customFormat="1" ht="15.75" x14ac:dyDescent="0.25">
      <c r="A16" s="36"/>
      <c r="B16" s="73" t="s">
        <v>87</v>
      </c>
      <c r="C16" s="91">
        <v>0</v>
      </c>
      <c r="E16" s="131"/>
      <c r="F16" s="60"/>
      <c r="G16" s="41"/>
    </row>
    <row r="17" spans="1:7" s="14" customFormat="1" ht="15.75" x14ac:dyDescent="0.25">
      <c r="A17" s="36"/>
      <c r="B17" s="73" t="s">
        <v>49</v>
      </c>
      <c r="C17" s="91">
        <v>1000</v>
      </c>
      <c r="E17" s="131"/>
      <c r="F17" s="60"/>
      <c r="G17" s="41"/>
    </row>
    <row r="18" spans="1:7" s="14" customFormat="1" ht="15.75" x14ac:dyDescent="0.25">
      <c r="A18" s="36"/>
      <c r="B18" s="73" t="s">
        <v>50</v>
      </c>
      <c r="C18" s="91">
        <v>0</v>
      </c>
      <c r="E18" s="131"/>
      <c r="F18" s="60"/>
      <c r="G18" s="41"/>
    </row>
    <row r="19" spans="1:7" s="14" customFormat="1" ht="15.75" x14ac:dyDescent="0.25">
      <c r="A19" s="36"/>
      <c r="B19" s="73" t="s">
        <v>51</v>
      </c>
      <c r="C19" s="91">
        <v>0</v>
      </c>
      <c r="E19" s="131"/>
      <c r="F19" s="60"/>
      <c r="G19" s="41"/>
    </row>
    <row r="20" spans="1:7" s="14" customFormat="1" ht="15.75" x14ac:dyDescent="0.25">
      <c r="A20" s="36"/>
      <c r="B20" s="73" t="s">
        <v>52</v>
      </c>
      <c r="C20" s="91">
        <v>0</v>
      </c>
      <c r="E20" s="131"/>
      <c r="F20" s="60"/>
      <c r="G20" s="41"/>
    </row>
    <row r="21" spans="1:7" s="14" customFormat="1" ht="15.75" x14ac:dyDescent="0.25">
      <c r="A21" s="36"/>
      <c r="B21" s="73" t="s">
        <v>53</v>
      </c>
      <c r="C21" s="91">
        <v>0</v>
      </c>
      <c r="E21" s="131"/>
      <c r="F21" s="60"/>
      <c r="G21" s="41"/>
    </row>
    <row r="22" spans="1:7" s="14" customFormat="1" ht="16.5" thickBot="1" x14ac:dyDescent="0.3">
      <c r="A22" s="40"/>
      <c r="B22" s="93" t="s">
        <v>19</v>
      </c>
      <c r="C22" s="94">
        <f>SUM(C12:C21)</f>
        <v>1000</v>
      </c>
      <c r="E22" s="129" t="s">
        <v>143</v>
      </c>
      <c r="F22" s="130">
        <f>SUM(C22)</f>
        <v>1000</v>
      </c>
      <c r="G22" s="41"/>
    </row>
    <row r="23" spans="1:7" s="31" customFormat="1" ht="16.5" thickBot="1" x14ac:dyDescent="0.3">
      <c r="A23" s="109"/>
      <c r="B23" s="93"/>
      <c r="C23" s="110"/>
      <c r="E23" s="129"/>
      <c r="F23" s="133"/>
      <c r="G23" s="55"/>
    </row>
    <row r="24" spans="1:7" s="14" customFormat="1" ht="32.1" customHeight="1" thickBot="1" x14ac:dyDescent="0.3">
      <c r="A24" s="95" t="s">
        <v>148</v>
      </c>
      <c r="B24" s="87" t="s">
        <v>27</v>
      </c>
      <c r="C24" s="88" t="s">
        <v>12</v>
      </c>
      <c r="E24" s="131"/>
      <c r="F24" s="60"/>
      <c r="G24" s="41"/>
    </row>
    <row r="25" spans="1:7" s="14" customFormat="1" ht="15.75" x14ac:dyDescent="0.25">
      <c r="A25" s="36"/>
      <c r="B25" s="76" t="s">
        <v>83</v>
      </c>
      <c r="C25" s="90">
        <v>0</v>
      </c>
      <c r="E25" s="131"/>
      <c r="F25" s="60"/>
      <c r="G25" s="41"/>
    </row>
    <row r="26" spans="1:7" s="14" customFormat="1" ht="15.75" x14ac:dyDescent="0.25">
      <c r="A26" s="36"/>
      <c r="B26" s="73" t="s">
        <v>84</v>
      </c>
      <c r="C26" s="91">
        <v>0</v>
      </c>
      <c r="E26" s="131"/>
      <c r="F26" s="60"/>
      <c r="G26" s="41"/>
    </row>
    <row r="27" spans="1:7" s="14" customFormat="1" ht="15.75" x14ac:dyDescent="0.25">
      <c r="A27" s="36"/>
      <c r="B27" s="73" t="s">
        <v>85</v>
      </c>
      <c r="C27" s="91">
        <v>0</v>
      </c>
      <c r="E27" s="131"/>
      <c r="F27" s="60"/>
      <c r="G27" s="41"/>
    </row>
    <row r="28" spans="1:7" s="14" customFormat="1" ht="15.75" x14ac:dyDescent="0.25">
      <c r="A28" s="36"/>
      <c r="B28" s="73" t="s">
        <v>86</v>
      </c>
      <c r="C28" s="91">
        <v>0</v>
      </c>
      <c r="E28" s="131"/>
      <c r="F28" s="60"/>
      <c r="G28" s="41"/>
    </row>
    <row r="29" spans="1:7" s="14" customFormat="1" ht="15.75" x14ac:dyDescent="0.25">
      <c r="A29" s="36"/>
      <c r="B29" s="73" t="s">
        <v>87</v>
      </c>
      <c r="C29" s="91">
        <v>0</v>
      </c>
      <c r="E29" s="131"/>
      <c r="F29" s="60"/>
      <c r="G29" s="41"/>
    </row>
    <row r="30" spans="1:7" s="14" customFormat="1" ht="15.75" x14ac:dyDescent="0.25">
      <c r="A30" s="36"/>
      <c r="B30" s="73" t="s">
        <v>49</v>
      </c>
      <c r="C30" s="91">
        <v>1000</v>
      </c>
      <c r="E30" s="131"/>
      <c r="F30" s="60"/>
      <c r="G30" s="41"/>
    </row>
    <row r="31" spans="1:7" s="14" customFormat="1" ht="15.75" x14ac:dyDescent="0.25">
      <c r="A31" s="36"/>
      <c r="B31" s="73" t="s">
        <v>50</v>
      </c>
      <c r="C31" s="91">
        <v>0</v>
      </c>
      <c r="E31" s="131"/>
      <c r="F31" s="60"/>
      <c r="G31" s="41"/>
    </row>
    <row r="32" spans="1:7" s="14" customFormat="1" ht="15.75" x14ac:dyDescent="0.25">
      <c r="A32" s="36"/>
      <c r="B32" s="73" t="s">
        <v>51</v>
      </c>
      <c r="C32" s="91">
        <v>0</v>
      </c>
      <c r="E32" s="131"/>
      <c r="F32" s="60"/>
      <c r="G32" s="41"/>
    </row>
    <row r="33" spans="1:7" s="14" customFormat="1" ht="15.75" x14ac:dyDescent="0.25">
      <c r="A33" s="36"/>
      <c r="B33" s="73" t="s">
        <v>52</v>
      </c>
      <c r="C33" s="91">
        <v>0</v>
      </c>
      <c r="E33" s="131"/>
      <c r="F33" s="60"/>
      <c r="G33" s="41"/>
    </row>
    <row r="34" spans="1:7" s="14" customFormat="1" ht="15.75" x14ac:dyDescent="0.25">
      <c r="A34" s="36"/>
      <c r="B34" s="73" t="s">
        <v>53</v>
      </c>
      <c r="C34" s="91">
        <v>0</v>
      </c>
      <c r="E34" s="131"/>
      <c r="F34" s="60"/>
      <c r="G34" s="41"/>
    </row>
    <row r="35" spans="1:7" s="14" customFormat="1" ht="16.5" thickBot="1" x14ac:dyDescent="0.3">
      <c r="A35" s="40"/>
      <c r="B35" s="93" t="s">
        <v>19</v>
      </c>
      <c r="C35" s="94">
        <f>SUM(C25:C34)</f>
        <v>1000</v>
      </c>
      <c r="E35" s="134" t="s">
        <v>143</v>
      </c>
      <c r="F35" s="136">
        <f>SUM(C35)</f>
        <v>1000</v>
      </c>
      <c r="G3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SUMMARY</vt:lpstr>
      <vt:lpstr>Annual IHQ Fees</vt:lpstr>
      <vt:lpstr>Local Brother Dues</vt:lpstr>
      <vt:lpstr>Fundraising-Other Income</vt:lpstr>
      <vt:lpstr>Membership Fees</vt:lpstr>
      <vt:lpstr>Chapter Expense Worksheet</vt:lpstr>
      <vt:lpstr>Housing -Rent Worksheet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Weppner</dc:creator>
  <cp:lastModifiedBy>Owner</cp:lastModifiedBy>
  <cp:lastPrinted>2006-12-02T19:15:10Z</cp:lastPrinted>
  <dcterms:created xsi:type="dcterms:W3CDTF">2002-04-05T23:39:36Z</dcterms:created>
  <dcterms:modified xsi:type="dcterms:W3CDTF">2021-10-19T18:58:42Z</dcterms:modified>
</cp:coreProperties>
</file>